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defaultThemeVersion="124226"/>
  <bookViews>
    <workbookView xWindow="90" yWindow="150" windowWidth="23895" windowHeight="9765"/>
  </bookViews>
  <sheets>
    <sheet name="sFlt-1 PlGF RATIO" sheetId="5" r:id="rId1"/>
    <sheet name="HELP" sheetId="4" r:id="rId2"/>
  </sheets>
  <calcPr calcId="124519"/>
</workbook>
</file>

<file path=xl/calcChain.xml><?xml version="1.0" encoding="utf-8"?>
<calcChain xmlns="http://schemas.openxmlformats.org/spreadsheetml/2006/main">
  <c r="C60" i="5"/>
  <c r="C58"/>
  <c r="C56"/>
  <c r="C55"/>
  <c r="C54"/>
  <c r="B65" l="1"/>
  <c r="C59"/>
  <c r="C57" s="1"/>
</calcChain>
</file>

<file path=xl/comments1.xml><?xml version="1.0" encoding="utf-8"?>
<comments xmlns="http://schemas.openxmlformats.org/spreadsheetml/2006/main">
  <authors>
    <author>Nhan Nguyen Viet</author>
  </authors>
  <commentList>
    <comment ref="B58" authorId="0">
      <text>
        <r>
          <rPr>
            <sz val="9"/>
            <color indexed="81"/>
            <rFont val="Tahoma"/>
            <family val="2"/>
          </rPr>
          <t>Hadlock F. P., Deter R. L., Harrist R. B., Park S. K. Fetal biparietal diameter: a critical re-evaluation of the relationship to menstrual age by means of real time ultrasound. J Ultrasound Med. 1,  1982, 97-104</t>
        </r>
      </text>
    </comment>
  </commentList>
</comments>
</file>

<file path=xl/sharedStrings.xml><?xml version="1.0" encoding="utf-8"?>
<sst xmlns="http://schemas.openxmlformats.org/spreadsheetml/2006/main" count="170" uniqueCount="137">
  <si>
    <t>ĐẠI HỌC Y DƯỢC HUẾ</t>
  </si>
  <si>
    <t>Da đen</t>
  </si>
  <si>
    <t>Có</t>
  </si>
  <si>
    <t>Đơn thai</t>
  </si>
  <si>
    <t>Không</t>
  </si>
  <si>
    <r>
      <rPr>
        <b/>
        <i/>
        <sz val="11"/>
        <color indexed="12"/>
        <rFont val="Arial"/>
        <family val="2"/>
      </rPr>
      <t xml:space="preserve">TRUNG TÂM SÀNG LỌC - CHẨN ĐOÁN TRƯỚC SINH &amp; SƠ SINH  </t>
    </r>
    <r>
      <rPr>
        <i/>
        <sz val="11"/>
        <color indexed="12"/>
        <rFont val="Arial"/>
        <family val="2"/>
      </rPr>
      <t xml:space="preserve">        </t>
    </r>
  </si>
  <si>
    <t>Đông Á</t>
  </si>
  <si>
    <t>Song thai</t>
  </si>
  <si>
    <t xml:space="preserve">Địa chỉ: 06 Ngô Quyền, Tầng 2, Khu nhà C. Điện thoại: 054.3931910              </t>
  </si>
  <si>
    <t>Lai</t>
  </si>
  <si>
    <t xml:space="preserve">CODE: </t>
  </si>
  <si>
    <t xml:space="preserve">Họ: </t>
  </si>
  <si>
    <t xml:space="preserve">Tên thai phụ: </t>
  </si>
  <si>
    <t xml:space="preserve">Địa chỉ: </t>
  </si>
  <si>
    <t xml:space="preserve">Số điện thoại: </t>
  </si>
  <si>
    <t xml:space="preserve">Ngày sinh: </t>
  </si>
  <si>
    <t xml:space="preserve">Chủng tộc: </t>
  </si>
  <si>
    <t xml:space="preserve">Có thai lần đầu: </t>
  </si>
  <si>
    <t xml:space="preserve">Đơn thai/Song thai: </t>
  </si>
  <si>
    <t>Người phân tích kết quả và tư vấn</t>
  </si>
  <si>
    <t>(Tên người phân tích kết quả)</t>
  </si>
  <si>
    <t>SĐT:</t>
  </si>
  <si>
    <t>Chương trình do Trung tâm Sàng lọc - Chẩn đoán Trước sinh và Sơ sinh, Trường Đại Học Y Dược Huế thực hiện</t>
  </si>
  <si>
    <t>Pw: nguyenvietnhan</t>
  </si>
  <si>
    <t>HƯỚNG DẪN SỬ DỤNG</t>
  </si>
  <si>
    <t>Trong ô A2 gõ tên của bệnh viện hoặc trung tâm</t>
  </si>
  <si>
    <r>
      <rPr>
        <b/>
        <sz val="12"/>
        <color theme="1"/>
        <rFont val="Arial"/>
        <family val="2"/>
      </rPr>
      <t>Sheet sFlt-1 PlGF RATIO:</t>
    </r>
    <r>
      <rPr>
        <b/>
        <sz val="12"/>
        <color rgb="FFFF0000"/>
        <rFont val="Arial"/>
        <family val="2"/>
      </rPr>
      <t xml:space="preserve">  Trong ô A2, A3 và A4  gõ tên của đơn vị, gõ địa chỉ, số điện thoại và email của đơn  vị,  ô A73 và A74 gõ tên và số ĐT của người trả kết quả</t>
    </r>
  </si>
  <si>
    <t xml:space="preserve"> Các tiện ích chạy bằng các macro, do đó để chạy tốt các macro này cần lưu ý:</t>
  </si>
  <si>
    <r>
      <t xml:space="preserve">Nếu đang chạy chuơng trình diệt virus </t>
    </r>
    <r>
      <rPr>
        <b/>
        <i/>
        <sz val="12"/>
        <rFont val="Arial"/>
        <family val="2"/>
      </rPr>
      <t>BKAV</t>
    </r>
    <r>
      <rPr>
        <i/>
        <sz val="12"/>
        <rFont val="Arial"/>
        <family val="2"/>
      </rPr>
      <t xml:space="preserve"> cần tắt chế độ </t>
    </r>
    <r>
      <rPr>
        <b/>
        <i/>
        <sz val="12"/>
        <rFont val="Arial"/>
        <family val="2"/>
      </rPr>
      <t xml:space="preserve">diệt macro </t>
    </r>
    <r>
      <rPr>
        <i/>
        <sz val="12"/>
        <rFont val="Arial"/>
        <family val="2"/>
      </rPr>
      <t>để khỏi hư các macro</t>
    </r>
  </si>
  <si>
    <t>Microsoft Office 2003</t>
  </si>
  <si>
    <r>
      <t xml:space="preserve">Trong menu </t>
    </r>
    <r>
      <rPr>
        <b/>
        <i/>
        <sz val="12"/>
        <color indexed="8"/>
        <rFont val="Arial"/>
        <family val="2"/>
      </rPr>
      <t xml:space="preserve">Tool </t>
    </r>
    <r>
      <rPr>
        <i/>
        <sz val="12"/>
        <color indexed="8"/>
        <rFont val="Arial"/>
        <family val="2"/>
      </rPr>
      <t xml:space="preserve">của </t>
    </r>
    <r>
      <rPr>
        <b/>
        <i/>
        <sz val="12"/>
        <color indexed="8"/>
        <rFont val="Arial"/>
        <family val="2"/>
      </rPr>
      <t>Excel</t>
    </r>
    <r>
      <rPr>
        <i/>
        <sz val="12"/>
        <color indexed="8"/>
        <rFont val="Arial"/>
        <family val="2"/>
      </rPr>
      <t xml:space="preserve"> chọn </t>
    </r>
    <r>
      <rPr>
        <b/>
        <i/>
        <sz val="12"/>
        <color indexed="8"/>
        <rFont val="Arial"/>
        <family val="2"/>
      </rPr>
      <t>Options</t>
    </r>
    <r>
      <rPr>
        <i/>
        <sz val="12"/>
        <color indexed="8"/>
        <rFont val="Arial"/>
        <family val="2"/>
      </rPr>
      <t xml:space="preserve">, sau đó chọn </t>
    </r>
    <r>
      <rPr>
        <b/>
        <i/>
        <sz val="12"/>
        <color indexed="8"/>
        <rFont val="Arial"/>
        <family val="2"/>
      </rPr>
      <t>Security</t>
    </r>
    <r>
      <rPr>
        <i/>
        <sz val="12"/>
        <color indexed="8"/>
        <rFont val="Arial"/>
        <family val="2"/>
      </rPr>
      <t xml:space="preserve">, trong </t>
    </r>
    <r>
      <rPr>
        <b/>
        <i/>
        <sz val="12"/>
        <color indexed="8"/>
        <rFont val="Arial"/>
        <family val="2"/>
      </rPr>
      <t>Security</t>
    </r>
    <r>
      <rPr>
        <i/>
        <sz val="12"/>
        <color indexed="8"/>
        <rFont val="Arial"/>
        <family val="2"/>
      </rPr>
      <t xml:space="preserve"> chọn </t>
    </r>
    <r>
      <rPr>
        <b/>
        <i/>
        <sz val="12"/>
        <color indexed="8"/>
        <rFont val="Arial"/>
        <family val="2"/>
      </rPr>
      <t>Macro Security</t>
    </r>
    <r>
      <rPr>
        <i/>
        <sz val="12"/>
        <color indexed="8"/>
        <rFont val="Arial"/>
        <family val="2"/>
      </rPr>
      <t>, trong</t>
    </r>
    <r>
      <rPr>
        <b/>
        <i/>
        <sz val="12"/>
        <color indexed="8"/>
        <rFont val="Arial"/>
        <family val="2"/>
      </rPr>
      <t xml:space="preserve"> Macro Security</t>
    </r>
    <r>
      <rPr>
        <i/>
        <sz val="12"/>
        <color indexed="8"/>
        <rFont val="Arial"/>
        <family val="2"/>
      </rPr>
      <t xml:space="preserve"> chọn</t>
    </r>
    <r>
      <rPr>
        <b/>
        <i/>
        <sz val="12"/>
        <color indexed="8"/>
        <rFont val="Arial"/>
        <family val="2"/>
      </rPr>
      <t xml:space="preserve"> Security level</t>
    </r>
    <r>
      <rPr>
        <i/>
        <sz val="12"/>
        <color indexed="8"/>
        <rFont val="Arial"/>
        <family val="2"/>
      </rPr>
      <t xml:space="preserve"> ở mức </t>
    </r>
    <r>
      <rPr>
        <b/>
        <i/>
        <sz val="12"/>
        <color indexed="8"/>
        <rFont val="Arial"/>
        <family val="2"/>
      </rPr>
      <t xml:space="preserve">Medium </t>
    </r>
    <r>
      <rPr>
        <i/>
        <sz val="12"/>
        <color indexed="8"/>
        <rFont val="Arial"/>
        <family val="2"/>
      </rPr>
      <t xml:space="preserve">do các </t>
    </r>
    <r>
      <rPr>
        <b/>
        <i/>
        <sz val="12"/>
        <color indexed="8"/>
        <rFont val="Arial"/>
        <family val="2"/>
      </rPr>
      <t>macro</t>
    </r>
    <r>
      <rPr>
        <i/>
        <sz val="12"/>
        <color indexed="8"/>
        <rFont val="Arial"/>
        <family val="2"/>
      </rPr>
      <t xml:space="preserve"> không hoạt động ở mức </t>
    </r>
    <r>
      <rPr>
        <b/>
        <i/>
        <sz val="12"/>
        <color indexed="8"/>
        <rFont val="Arial"/>
        <family val="2"/>
      </rPr>
      <t>High Security.</t>
    </r>
  </si>
  <si>
    <t>Microsoft Office 2007</t>
  </si>
  <si>
    <r>
      <t xml:space="preserve">Trong thẻ </t>
    </r>
    <r>
      <rPr>
        <b/>
        <i/>
        <sz val="12"/>
        <color indexed="63"/>
        <rFont val="Arial"/>
        <family val="2"/>
      </rPr>
      <t>Developer (*)</t>
    </r>
    <r>
      <rPr>
        <i/>
        <sz val="12"/>
        <color indexed="63"/>
        <rFont val="Arial"/>
        <family val="2"/>
      </rPr>
      <t xml:space="preserve">, ở nhóm </t>
    </r>
    <r>
      <rPr>
        <b/>
        <i/>
        <sz val="12"/>
        <color indexed="63"/>
        <rFont val="Arial"/>
        <family val="2"/>
      </rPr>
      <t>Code</t>
    </r>
    <r>
      <rPr>
        <i/>
        <sz val="12"/>
        <color indexed="63"/>
        <rFont val="Arial"/>
        <family val="2"/>
      </rPr>
      <t xml:space="preserve">, bấm vào mục </t>
    </r>
    <r>
      <rPr>
        <b/>
        <i/>
        <sz val="12"/>
        <color indexed="63"/>
        <rFont val="Arial"/>
        <family val="2"/>
      </rPr>
      <t>Macro Security</t>
    </r>
    <r>
      <rPr>
        <i/>
        <sz val="12"/>
        <color indexed="63"/>
        <rFont val="Arial"/>
        <family val="2"/>
      </rPr>
      <t>.</t>
    </r>
  </si>
  <si>
    <r>
      <t xml:space="preserve">(*) Nếu trên thanh công cụ chưa có thẻ Developer, bấm vào biểu tượng Microsoft Office                  , nhấp vào nút </t>
    </r>
    <r>
      <rPr>
        <b/>
        <i/>
        <sz val="12"/>
        <color rgb="FF0000FF"/>
        <rFont val="Arial"/>
        <family val="2"/>
      </rPr>
      <t>Excel Options</t>
    </r>
    <r>
      <rPr>
        <i/>
        <sz val="12"/>
        <color rgb="FF0000FF"/>
        <rFont val="Arial"/>
        <family val="2"/>
      </rPr>
      <t xml:space="preserve">, trong mục  </t>
    </r>
    <r>
      <rPr>
        <b/>
        <i/>
        <sz val="12"/>
        <color rgb="FF0000FF"/>
        <rFont val="Arial"/>
        <family val="2"/>
      </rPr>
      <t>Popular</t>
    </r>
    <r>
      <rPr>
        <i/>
        <sz val="12"/>
        <color rgb="FF0000FF"/>
        <rFont val="Arial"/>
        <family val="2"/>
      </rPr>
      <t xml:space="preserve">, dưới phần </t>
    </r>
    <r>
      <rPr>
        <b/>
        <i/>
        <sz val="12"/>
        <color rgb="FF0000FF"/>
        <rFont val="Arial"/>
        <family val="2"/>
      </rPr>
      <t>Top options for working with Excel</t>
    </r>
    <r>
      <rPr>
        <i/>
        <sz val="12"/>
        <color rgb="FF0000FF"/>
        <rFont val="Arial"/>
        <family val="2"/>
      </rPr>
      <t xml:space="preserve">, chọn </t>
    </r>
    <r>
      <rPr>
        <b/>
        <i/>
        <sz val="12"/>
        <color rgb="FF0000FF"/>
        <rFont val="Arial"/>
        <family val="2"/>
      </rPr>
      <t xml:space="preserve">Show Developer tab in the Ribbon </t>
    </r>
    <r>
      <rPr>
        <i/>
        <sz val="12"/>
        <color rgb="FF0000FF"/>
        <rFont val="Arial"/>
        <family val="2"/>
      </rPr>
      <t>sau đó chọn</t>
    </r>
    <r>
      <rPr>
        <b/>
        <i/>
        <sz val="12"/>
        <color rgb="FF0000FF"/>
        <rFont val="Arial"/>
        <family val="2"/>
      </rPr>
      <t xml:space="preserve"> OK</t>
    </r>
  </si>
  <si>
    <r>
      <t xml:space="preserve">Trong mục </t>
    </r>
    <r>
      <rPr>
        <b/>
        <i/>
        <sz val="12"/>
        <rFont val="Arial"/>
        <family val="2"/>
      </rPr>
      <t>Macro Settings</t>
    </r>
    <r>
      <rPr>
        <i/>
        <sz val="12"/>
        <rFont val="Arial"/>
        <family val="2"/>
      </rPr>
      <t xml:space="preserve">, dưới phần </t>
    </r>
    <r>
      <rPr>
        <b/>
        <i/>
        <sz val="12"/>
        <rFont val="Arial"/>
        <family val="2"/>
      </rPr>
      <t>Macro Settings</t>
    </r>
    <r>
      <rPr>
        <i/>
        <sz val="12"/>
        <rFont val="Arial"/>
        <family val="2"/>
      </rPr>
      <t xml:space="preserve">, chọn </t>
    </r>
    <r>
      <rPr>
        <b/>
        <i/>
        <sz val="12"/>
        <rFont val="Arial"/>
        <family val="2"/>
      </rPr>
      <t>Enable all macro</t>
    </r>
  </si>
  <si>
    <t>Cài đặt định dạng ngày tháng</t>
  </si>
  <si>
    <t>Trong Microsoft Windows XP</t>
  </si>
  <si>
    <t>Thoát khỏi các chương trình của Microsoft Office programs.</t>
  </si>
  <si>
    <r>
      <t xml:space="preserve">Nhấp vào nút </t>
    </r>
    <r>
      <rPr>
        <b/>
        <i/>
        <sz val="12"/>
        <color indexed="63"/>
        <rFont val="Arial"/>
        <family val="2"/>
      </rPr>
      <t>Start</t>
    </r>
    <r>
      <rPr>
        <i/>
        <sz val="12"/>
        <color indexed="63"/>
        <rFont val="Arial"/>
        <family val="2"/>
      </rPr>
      <t xml:space="preserve">, và chọn </t>
    </r>
    <r>
      <rPr>
        <b/>
        <i/>
        <sz val="12"/>
        <color indexed="63"/>
        <rFont val="Arial"/>
        <family val="2"/>
      </rPr>
      <t>Control Panel</t>
    </r>
    <r>
      <rPr>
        <i/>
        <sz val="12"/>
        <color indexed="63"/>
        <rFont val="Arial"/>
        <family val="2"/>
      </rPr>
      <t>.</t>
    </r>
  </si>
  <si>
    <r>
      <t xml:space="preserve">Chọn </t>
    </r>
    <r>
      <rPr>
        <b/>
        <i/>
        <sz val="12"/>
        <color indexed="63"/>
        <rFont val="Arial"/>
        <family val="2"/>
      </rPr>
      <t>Regional and Language Options</t>
    </r>
    <r>
      <rPr>
        <i/>
        <sz val="12"/>
        <color indexed="63"/>
        <rFont val="Arial"/>
        <family val="2"/>
      </rPr>
      <t xml:space="preserve">, sau đó chọn </t>
    </r>
    <r>
      <rPr>
        <b/>
        <i/>
        <sz val="12"/>
        <color indexed="63"/>
        <rFont val="Arial"/>
        <family val="2"/>
      </rPr>
      <t>Regional Options</t>
    </r>
    <r>
      <rPr>
        <i/>
        <sz val="12"/>
        <color indexed="63"/>
        <rFont val="Arial"/>
        <family val="2"/>
      </rPr>
      <t>.</t>
    </r>
  </si>
  <si>
    <r>
      <t>Chú ý : ở chế độ</t>
    </r>
    <r>
      <rPr>
        <i/>
        <sz val="12"/>
        <color rgb="FF0000FF"/>
        <rFont val="Arial"/>
        <family val="2"/>
      </rPr>
      <t xml:space="preserve"> Classic view, nhấp đôi vào </t>
    </r>
    <r>
      <rPr>
        <b/>
        <i/>
        <sz val="12"/>
        <color rgb="FF0000FF"/>
        <rFont val="Arial"/>
        <family val="2"/>
      </rPr>
      <t>Regional and Language Options</t>
    </r>
    <r>
      <rPr>
        <i/>
        <sz val="12"/>
        <color rgb="FF0000FF"/>
        <rFont val="Arial"/>
        <family val="2"/>
      </rPr>
      <t>.</t>
    </r>
  </si>
  <si>
    <r>
      <t xml:space="preserve">Trên thẻ </t>
    </r>
    <r>
      <rPr>
        <b/>
        <i/>
        <sz val="12"/>
        <color indexed="63"/>
        <rFont val="Arial"/>
        <family val="2"/>
      </rPr>
      <t>Regional Options</t>
    </r>
    <r>
      <rPr>
        <i/>
        <sz val="12"/>
        <color indexed="63"/>
        <rFont val="Arial"/>
        <family val="2"/>
      </rPr>
      <t xml:space="preserve">, chọn </t>
    </r>
    <r>
      <rPr>
        <b/>
        <i/>
        <sz val="12"/>
        <color indexed="63"/>
        <rFont val="Arial"/>
        <family val="2"/>
      </rPr>
      <t xml:space="preserve">English (Untied Kingdom), bấm OK </t>
    </r>
    <r>
      <rPr>
        <i/>
        <sz val="12"/>
        <color indexed="63"/>
        <rFont val="Arial"/>
        <family val="2"/>
      </rPr>
      <t xml:space="preserve">và thoát </t>
    </r>
  </si>
  <si>
    <t>Trong Windows 7</t>
  </si>
  <si>
    <r>
      <t>Nhấp vào nút            ở góc trái của thanh công cụ phia dưới</t>
    </r>
    <r>
      <rPr>
        <i/>
        <sz val="12"/>
        <color indexed="63"/>
        <rFont val="Arial"/>
        <family val="2"/>
      </rPr>
      <t xml:space="preserve"> chọn </t>
    </r>
    <r>
      <rPr>
        <b/>
        <i/>
        <sz val="12"/>
        <color indexed="63"/>
        <rFont val="Arial"/>
        <family val="2"/>
      </rPr>
      <t>Control Panel</t>
    </r>
    <r>
      <rPr>
        <i/>
        <sz val="12"/>
        <color indexed="63"/>
        <rFont val="Arial"/>
        <family val="2"/>
      </rPr>
      <t>.</t>
    </r>
  </si>
  <si>
    <r>
      <t xml:space="preserve">Trong </t>
    </r>
    <r>
      <rPr>
        <b/>
        <i/>
        <sz val="12"/>
        <color indexed="63"/>
        <rFont val="Arial"/>
        <family val="2"/>
      </rPr>
      <t xml:space="preserve">Control Panel </t>
    </r>
    <r>
      <rPr>
        <i/>
        <sz val="12"/>
        <color indexed="63"/>
        <rFont val="Arial"/>
        <family val="2"/>
      </rPr>
      <t xml:space="preserve">chọn </t>
    </r>
    <r>
      <rPr>
        <b/>
        <i/>
        <sz val="12"/>
        <color indexed="63"/>
        <rFont val="Arial"/>
        <family val="2"/>
      </rPr>
      <t>Clock, Language, and Region</t>
    </r>
    <r>
      <rPr>
        <i/>
        <sz val="12"/>
        <color indexed="63"/>
        <rFont val="Arial"/>
        <family val="2"/>
      </rPr>
      <t xml:space="preserve">, trong mục </t>
    </r>
    <r>
      <rPr>
        <b/>
        <i/>
        <sz val="12"/>
        <color indexed="63"/>
        <rFont val="Arial"/>
        <family val="2"/>
      </rPr>
      <t>Region and Language</t>
    </r>
    <r>
      <rPr>
        <i/>
        <sz val="12"/>
        <color indexed="63"/>
        <rFont val="Arial"/>
        <family val="2"/>
      </rPr>
      <t xml:space="preserve"> chọn</t>
    </r>
    <r>
      <rPr>
        <b/>
        <i/>
        <sz val="12"/>
        <color indexed="63"/>
        <rFont val="Arial"/>
        <family val="2"/>
      </rPr>
      <t xml:space="preserve"> Change the date, time, or number format</t>
    </r>
  </si>
  <si>
    <r>
      <t xml:space="preserve">Trên thẻ </t>
    </r>
    <r>
      <rPr>
        <b/>
        <i/>
        <sz val="12"/>
        <color indexed="63"/>
        <rFont val="Arial"/>
        <family val="2"/>
      </rPr>
      <t>Regional and Language</t>
    </r>
    <r>
      <rPr>
        <i/>
        <sz val="12"/>
        <color indexed="63"/>
        <rFont val="Arial"/>
        <family val="2"/>
      </rPr>
      <t xml:space="preserve">, chọn </t>
    </r>
    <r>
      <rPr>
        <b/>
        <i/>
        <sz val="12"/>
        <color indexed="63"/>
        <rFont val="Arial"/>
        <family val="2"/>
      </rPr>
      <t>English (Untied Kingdom),</t>
    </r>
    <r>
      <rPr>
        <i/>
        <sz val="12"/>
        <color indexed="63"/>
        <rFont val="Arial"/>
        <family val="2"/>
      </rPr>
      <t xml:space="preserve"> bấm </t>
    </r>
    <r>
      <rPr>
        <b/>
        <i/>
        <sz val="12"/>
        <color indexed="63"/>
        <rFont val="Arial"/>
        <family val="2"/>
      </rPr>
      <t>OK</t>
    </r>
    <r>
      <rPr>
        <i/>
        <sz val="12"/>
        <color indexed="63"/>
        <rFont val="Arial"/>
        <family val="2"/>
      </rPr>
      <t xml:space="preserve"> và thoát</t>
    </r>
  </si>
  <si>
    <t xml:space="preserve">Chương trình sẽ xuất hiện tự động Tuổi thai và ngày sinh dự kiến của sản phụ </t>
  </si>
  <si>
    <t>Chương trình sẽ xuất hiện tự động nguy cơ tiền sản giật sớm, muộn và nguy cơ tăng huyết áp thai kỳ theo Huyết áp, Xung động mạch tử cung và PAPP-A (đối với tiền sản giật sớm).</t>
  </si>
  <si>
    <t>IN</t>
  </si>
  <si>
    <r>
      <t xml:space="preserve">Bấm vào nút </t>
    </r>
    <r>
      <rPr>
        <b/>
        <i/>
        <sz val="12"/>
        <rFont val="Arial"/>
        <family val="2"/>
      </rPr>
      <t>IN</t>
    </r>
    <r>
      <rPr>
        <i/>
        <sz val="12"/>
        <rFont val="Arial"/>
        <family val="2"/>
      </rPr>
      <t xml:space="preserve"> trên hàng 1 để in kết quả</t>
    </r>
  </si>
  <si>
    <t>THEO DÕI TIỀN SẢN GIẬT DỰA TRÊN TỶ SỐ sFlt-1/PlGF TUẦN THAI 24 - 37</t>
  </si>
  <si>
    <t>H. Stepan, I. Herraiz, D. Schlembach,S. Verlohren, S. Brennecke, F. Chantraine, E. Klein, O. Lapaire, E. Llurba, A. Ramoni, M. Vatish, D. Wertaschnigg and A. Galindo.Opinion. Implementation of the sFlt-1/PlGF ratio for prediction a nd diagnosis of pre-eclampsia in singleton pregnancy: implications for clinical practiceUltrasound Obstet Gynecol 2015; 4 5: 241–246</t>
  </si>
  <si>
    <t>THÔNG TIN THAI PHỤ</t>
  </si>
  <si>
    <t>CÁC DẤU HIỆU NGHI NGỜ TSG</t>
  </si>
  <si>
    <t>Có các dấu hiệu hoặc triệu chứng nào dưới đây không?</t>
  </si>
  <si>
    <t xml:space="preserve">Xuất hiện tăng huyết áp tiên phát (*): </t>
  </si>
  <si>
    <t xml:space="preserve">Tình trạng tăng huyết áp sẵn có trở nên nghiêm trọng hơn: </t>
  </si>
  <si>
    <t xml:space="preserve">Xuất hiện protein niệu tiên phát: </t>
  </si>
  <si>
    <t xml:space="preserve">Tiình trạng protein niệu sẵn có trẻ nên nghiêm trọng hơn: </t>
  </si>
  <si>
    <t>Có các triệu chứng liên quan đến TSG nào dưới đây không?</t>
  </si>
  <si>
    <t xml:space="preserve">Đau vùng thượng vị: </t>
  </si>
  <si>
    <t>Phù quá mức (vùng mặt, bàn tay, bàn chân)</t>
  </si>
  <si>
    <t xml:space="preserve">Nhức đầu: </t>
  </si>
  <si>
    <t xml:space="preserve">Xuất hiện các rối loạn thị giác: </t>
  </si>
  <si>
    <t xml:space="preserve">Tăng cân đột ngột (&gt;1kg/tuần ở quý III của thai kỳ): </t>
  </si>
  <si>
    <t>Có các kết quả xét nghiệm liên quan đến TSG nào dưới đây không?</t>
  </si>
  <si>
    <t xml:space="preserve">Tiểu cầu giảm: </t>
  </si>
  <si>
    <t xml:space="preserve">Tăng men gan: </t>
  </si>
  <si>
    <t xml:space="preserve">Nghi ngờ thai kém phát triển trong tử cung: </t>
  </si>
  <si>
    <t>Doppler động mạch tử cung bất thường (mean PI&gt;95th centile ở quý II và/hoặc khuyết tâm trương hai bên)</t>
  </si>
  <si>
    <t>CÁC DẤU HIỆU TSG</t>
  </si>
  <si>
    <t>HA tâm thu ≥ 140 mmHg hoặc HA tâm trương ≥ 90 mmHg</t>
  </si>
  <si>
    <t>Tỷ số Protein/Creatinine ≥ 0,3 (đo theo đơn vị mg/dL) 
hoặc que thử cho kết quả 1+</t>
  </si>
  <si>
    <t>Tiểu cầu &lt;100.000/microliter</t>
  </si>
  <si>
    <t>Nồng độ creatinine huyết thanh &gt; 1,1 mg/dL</t>
  </si>
  <si>
    <t>Tăng nồng độ các enzym transaminase gấp hai lần</t>
  </si>
  <si>
    <t>Phù phổi</t>
  </si>
  <si>
    <t>Các triệu chứng về thị giác và não</t>
  </si>
  <si>
    <r>
      <t>CÓ NGUY CƠ CAO TSG NHƯNG KHÔNG CÓ TRIỆU CHỨNG</t>
    </r>
    <r>
      <rPr>
        <i/>
        <sz val="11"/>
        <color rgb="FF0000FF"/>
        <rFont val="Arial"/>
        <family val="2"/>
      </rPr>
      <t xml:space="preserve"> 
(Dựa trên kết quả sàng lọc TSG ở tuần thai 11 - 13+6). Thời điểm tối ưu để bắt đầu đánh giá tỷ số sFlt-1/PlGF ở nhóm bệnh nhân này: 24 - 26 tuần thai</t>
    </r>
  </si>
  <si>
    <t xml:space="preserve">Nguy cơ cao TSG sớm:  </t>
  </si>
  <si>
    <t xml:space="preserve">Nguy cơ cao TSG muộn:  </t>
  </si>
  <si>
    <t xml:space="preserve">Nguy cơ cao bị rối loạn HA trong thai kỳ: </t>
  </si>
  <si>
    <t>KẾT QUẢ SIÊU ÂM VÀ XÉT NGHIỆM</t>
  </si>
  <si>
    <t xml:space="preserve">Ngày siêu âm:  </t>
  </si>
  <si>
    <t xml:space="preserve">Đường kính lưỡng đỉnh (BPD):  </t>
  </si>
  <si>
    <t xml:space="preserve">Ngày lấy mẫu xét nghiệm:  </t>
  </si>
  <si>
    <t xml:space="preserve">sFlt-1 (pg/mL):  </t>
  </si>
  <si>
    <t xml:space="preserve">PlGF (pg/mL):  </t>
  </si>
  <si>
    <t>KẾT QUẢ</t>
  </si>
  <si>
    <t xml:space="preserve">Có các dấu hiệu nghi ngờ TSG không? </t>
  </si>
  <si>
    <t xml:space="preserve">Có dấu hiệu TSG không? </t>
  </si>
  <si>
    <t xml:space="preserve">Có nguy cơ TSG nhưng không có triệu chứng: </t>
  </si>
  <si>
    <t xml:space="preserve">Ngày sinh dự kiến (+/- 5 ngày):  </t>
  </si>
  <si>
    <t xml:space="preserve">Tuổi  thai   Tuần:  </t>
  </si>
  <si>
    <t xml:space="preserve">Ngày:  </t>
  </si>
  <si>
    <t xml:space="preserve">Tỷ số sFlt-1/PlGF:  </t>
  </si>
  <si>
    <t>NHẬN XÉT</t>
  </si>
  <si>
    <t>Using the sFlt-1/PlGF r atio for clinical management: general considerations</t>
  </si>
  <si>
    <t>Các tai biến của mẹ không thể tránh đượcmột cách hoàn toàn, tuy nhiên thai phụ có nguy cơ cao có thể được nhập viện.</t>
  </si>
  <si>
    <t>Maternal complications cannot be avoided completely but women at high risk can be hospitalized.</t>
  </si>
  <si>
    <t>Hiện chưa có dữ liệu nào về tính hữu ích của tỷ số sFlt-1/PlGF trong việc tránh các biến chứng cho mẹ</t>
  </si>
  <si>
    <t>No data exist on the usefulness of the sFlt-1/PlGF ratio to avoid maternal complications.</t>
  </si>
  <si>
    <t>HIện chưa có dữ liệu nào cho thấy kết quả cho mẹ tốt hơn so với trước khi sử dụng tỷ số sFlt-a/PlGF</t>
  </si>
  <si>
    <t xml:space="preserve"> No data exist to show that maternal outcome is better now than it was before use of the sFlt-1/PlGF ratio.</t>
  </si>
  <si>
    <t>Hiện chưa có thử nghiệm ngẫu nhiên có kiểm soát nào được thực hiện để đánh giá tính hữu ích của tỷ số sFlt-1/PlGF đến kết quả của mẹ và thai.</t>
  </si>
  <si>
    <t xml:space="preserve"> No randomized controlled trials have been performed to test the usefulness of the sFlt-1/PlGF ratio regarding maternal or fetal outcomes</t>
  </si>
  <si>
    <t>Xét nghiệm nên được thực hiện ở nhóm đối tượng có nguy cơ cao. Điều kiện kinh tế và việc sử dụng nguồn lực cũng cần phải được xem xét.</t>
  </si>
  <si>
    <t>The test should be used in the population in which it is most reasonable, i.e. in the high-risk population. The economics and resource utilization need to be considered too.</t>
  </si>
  <si>
    <t xml:space="preserve"> Use of the sFlt-1/PlGF r atio in women with signs and symptoms of pre-eclampsia</t>
  </si>
  <si>
    <t>Tỷ số sFlt-1/PlGF được chứng minh  như là một công cụ hỗ trợ chẩn đoán TSG. Ở thai phụ mới vừa được xác định bị TSG (cao huyết áp và protein niệu), tỷ số có thể có giá trị để xác định mức độ nghiêm trọng của bệnh.</t>
  </si>
  <si>
    <t>The sFlt-1/PlGF ratio has been proven as an aid in diagnosis for PE. In a woman with PE already confirmed (high blood pressure and proteinuria) the sFlt-1/PlGF ratio may be useful to determine the severity of the disorder.</t>
  </si>
  <si>
    <t>s Flt-1/PlGF &lt; 38</t>
  </si>
  <si>
    <t>Tỷ số s Flt-1/PlGF &lt; 38: Loại trừ khả năng TSG trong vòng tối thiểu 1 tuần, không kể tuổi thai. 
Việc tiếp tục quản lý TSG tùy thuộc quyết định của bác sĩ.</t>
  </si>
  <si>
    <t xml:space="preserve"> sFlt-1/PlGF ratio &lt; 38 rules out PE, irrespective of gestational age, for at least 1 week. Further management is according to the clinician’s discretion</t>
  </si>
  <si>
    <t>s Flt-1/PlGF r atio &gt; 85 (early-onset PE) or &gt; 110 (late-onset PE)</t>
  </si>
  <si>
    <r>
      <t xml:space="preserve">Tỷ số s Flt-1/PlGF &gt; 85 (TSG sớm) hoặc &gt; 110 (TSG muộn): Khả năng xảy ra TSG hoặc rối loạn liên quan tới bánh nhau rất cao. Thực hiện việc quản lý TSG cho thai phụ theo hướng dẫn.
Trường hợp tăng quá cao tỷ số sFlt-1/PlGF (&gt;655 ở tuổi thai &lt;34+0 tuần; &gt;201 ở tuổi thai </t>
    </r>
    <r>
      <rPr>
        <sz val="11"/>
        <color theme="0" tint="-4.9989318521683403E-2"/>
        <rFont val="Calibri"/>
        <family val="2"/>
      </rPr>
      <t>≥34+0 tuần) kết hợp chặt chẽ với nhu cầu khởi sinh trong vòng 48 giờ.
Nếu &lt; 34 tuần thai, cần giám sát chặt chẽ và buộc phải bắt dầu sử dụng corticoid trước sinh để tăng cường sự trưởng thành phổi thai nhi.
Tùy thuộc vào quyết định của bác sĩ dựa trên mức độ nghiêm trọng, đánh giá lại tỷ số sFlt-1/PlGF sau từ 2 đến 4 ngày để xác định xu hướng diễn tiến và theo dõi.
Tần số thực hiện xét nghiệm có thể được điều chỉnh cho phù hợp với tình trạng lâm sàng và xu hướng vận động của tỷ số sFlt-1/PlGF.</t>
    </r>
  </si>
  <si>
    <t>Diagnosis of PE or placenta-related disorder is highly likely. Management according to local guidelines. Severely elevated sFlt-1/PlGF ratios (&gt; 655 at &lt;34 + 0 weeks; &gt; 201 at ≥ 34 + 0 weeks) are associated closely with the need to deliver within 48 h. Close surveillance and (if &lt; 34 weeks) prompt initiation of antenatal corticoids to accelerate fetal lung maturation are mandatory. Re-measure after 2–4 days to determine trend and follow up according to clinician’s discretion depending on severity. The test frequency can be adapted to the clinical situation and trend in sFlt-1/PlGF ratio dynamics.</t>
  </si>
  <si>
    <t>sFlt-1/PlGF ratio &gt; 85 (early-onset PE) or &gt; 110 (late-onset PE), repeat measurement</t>
  </si>
  <si>
    <t>sFlt-1/PlGF ratio &gt; 85 (early-onset PE) or
&gt; 110 (late-onset PE), repeat measurement</t>
  </si>
  <si>
    <t>Re-measure after 2–4 days to determine trend and follow up according to clinician’s discretion depending on severity. The test frequency can be adapted to the clinical situation and trend in sFlt-1/PlGF ratio dynamics.</t>
  </si>
  <si>
    <t>sFlt-1/PlGF ratio 38–85 (early-onset PE)
or 38–110 (late-onset PE)</t>
  </si>
  <si>
    <t>sFlt-1/PlGF ratio 38–85 (early-onset PE) or 38–110 (late-onset PE)</t>
  </si>
  <si>
    <r>
      <t xml:space="preserve">Tỷ số sFlt-1/PlGF trong giới hạn 38 - 85 (TSG sớm) hoặc 38 - 110 (TSG muộn) cung cấp thêm thông tin cho những thai phụ có nguy cơ cao hoặc trung bình xảy ra TSG trong vòng 4 tuần. Hiện trạng TSG hoặc rối loạn liên quan đến nhau thai có thể được loại trừ tuy nhiên thai phụ vẫn còn nguy cơ (đặc biệt đối với nhóm TSG sớm).
</t>
    </r>
    <r>
      <rPr>
        <b/>
        <sz val="11"/>
        <color theme="0" tint="-4.9989318521683403E-2"/>
        <rFont val="Calibri"/>
        <family val="2"/>
        <scheme val="minor"/>
      </rPr>
      <t xml:space="preserve">Khởi bệnh sớm: </t>
    </r>
    <r>
      <rPr>
        <sz val="11"/>
        <color theme="0" tint="-4.9989318521683403E-2"/>
        <rFont val="Calibri"/>
        <family val="2"/>
        <scheme val="minor"/>
      </rPr>
      <t xml:space="preserve">Xem xét việc theo dõi tỷ số sFlt-1/PlGF trong 1 - 2 tuần, tùy theo tình trạng lâm sàng của thai phụ để tiến hành việc điều trị phù hợp.
</t>
    </r>
    <r>
      <rPr>
        <b/>
        <sz val="11"/>
        <color theme="0" tint="-4.9989318521683403E-2"/>
        <rFont val="Calibri"/>
        <family val="2"/>
        <scheme val="minor"/>
      </rPr>
      <t>Khởi bệnh muộn</t>
    </r>
    <r>
      <rPr>
        <sz val="11"/>
        <color theme="0" tint="-4.9989318521683403E-2"/>
        <rFont val="Calibri"/>
        <family val="2"/>
        <scheme val="minor"/>
      </rPr>
      <t xml:space="preserve">: Tỷ số trung gian của sFlt-1/PlGF gợi ý sắp xảy ra rối loạn chức năng bánh nhau. Xem xét hạ ngưỡng để khởi phát chuyển dạ.
</t>
    </r>
  </si>
  <si>
    <t>The sFlt-1/PlGF ratio provides information about the patient before the onset of overt signs and symptoms. An sFlt-1/PlGF ratio of 38–85 or 38–110 provides extra information as to which women are at moderate risk or at high risk of developing PE within 4 weeks. Current PE or a placenta-related disorder can be ruled out, but women are at (high) risk (especially in the early-onset group). Early onset: Consider a follow-up sFlt-1/PlGF test in 1–2 weeks, according to the individual clinical situation. Results are to be treated accordingly. Late onset: An intermediate result of the sFlt-1/PlGF ratio is suggestive of impending placental dysfunction. Consider lowering the threshold for induction of delivery.</t>
  </si>
  <si>
    <t>Use of the sFlt-1/PlGF ratio in asymptomatic women at high risk of pre-eclampsia</t>
  </si>
  <si>
    <t>Use of the sFlt-1/PlGF ratio in asymptomatic women
at high risk of pre-eclampsia</t>
  </si>
  <si>
    <t>Thời điểm tối ưu để bắt đầu đo tỷ số sFlt=1/PlGF trong nhóm bệnh nhân có nguy cơ cao là từ 24 - 26 tuần thai</t>
  </si>
  <si>
    <t>The optimal time for starting measurement of the sFlt-1/PlGF ratio in these high-risk patients is 24–26 weeks</t>
  </si>
  <si>
    <t>normal sFlt-1/PlGF test result</t>
  </si>
  <si>
    <t>normal sFlt-1/PlGF
test result</t>
  </si>
  <si>
    <t>Thai phụ có tỷ số sFlt-1/PlGF bình thường có thể yên tâm về tình trạng TSG đã được loại trừ trong ít nhất 1 tuần nhưng không phải cho toàn bộ thai kỳ và do đó cần xem xét việc đánh giá tỷ số này định kỳ. 
Hiện vẫn chưa có đề xuất liên quan đến khoảng cách giữa 2 lần xét nghiệm để theo dõi tỷ số trên.</t>
  </si>
  <si>
    <t>can be reassured that PE can be ruled out for at least 1 week but not for the whole pregnancy, and therefore serial measurements should be considered Currently, there are no recommendations regarding time interval for a follow-up test.</t>
  </si>
  <si>
    <t>abnormal sFlt-1/PlGF ratios</t>
  </si>
  <si>
    <t>Thai phụ có tỷ số sFlt-1/PlGF bất thường nên được xem như đã nghi ngờ TSG và cần có sự  theo dõi thích hợp</t>
  </si>
  <si>
    <t>should be considered as having suspected PE and should be managed accordingly</t>
  </si>
  <si>
    <t>ĐỌC KẾT QuẢ &amp; NHẬN XÉT</t>
  </si>
  <si>
    <t>Trong phần KẾT LUẬN &amp; NHẬN XÉT tự động xuất hiện các kết luận cho từng trường hợp.</t>
  </si>
</sst>
</file>

<file path=xl/styles.xml><?xml version="1.0" encoding="utf-8"?>
<styleSheet xmlns="http://schemas.openxmlformats.org/spreadsheetml/2006/main">
  <numFmts count="1">
    <numFmt numFmtId="164" formatCode="#,##0.0"/>
  </numFmts>
  <fonts count="50">
    <font>
      <sz val="11"/>
      <color theme="1"/>
      <name val="Calibri"/>
      <family val="2"/>
      <scheme val="minor"/>
    </font>
    <font>
      <sz val="11"/>
      <color rgb="FFFF0000"/>
      <name val="Calibri"/>
      <family val="2"/>
      <scheme val="minor"/>
    </font>
    <font>
      <sz val="11"/>
      <color theme="1"/>
      <name val="Arial"/>
      <family val="2"/>
    </font>
    <font>
      <sz val="11"/>
      <color rgb="FFFF0000"/>
      <name val="Arial"/>
      <family val="2"/>
    </font>
    <font>
      <b/>
      <sz val="14"/>
      <color rgb="FFFF0000"/>
      <name val="Arial"/>
      <family val="2"/>
    </font>
    <font>
      <sz val="11"/>
      <color theme="0" tint="-4.9989318521683403E-2"/>
      <name val="Arial"/>
      <family val="2"/>
    </font>
    <font>
      <i/>
      <sz val="11"/>
      <color indexed="12"/>
      <name val="Arial"/>
      <family val="2"/>
    </font>
    <font>
      <b/>
      <i/>
      <sz val="11"/>
      <color indexed="12"/>
      <name val="Arial"/>
      <family val="2"/>
    </font>
    <font>
      <i/>
      <sz val="10"/>
      <color indexed="12"/>
      <name val="Arial"/>
      <family val="2"/>
    </font>
    <font>
      <b/>
      <sz val="16"/>
      <color rgb="FF0033CC"/>
      <name val="Arial"/>
      <family val="2"/>
    </font>
    <font>
      <b/>
      <sz val="12"/>
      <color rgb="FFFF0000"/>
      <name val="Arial"/>
      <family val="2"/>
    </font>
    <font>
      <sz val="11"/>
      <name val="Arial"/>
      <family val="2"/>
    </font>
    <font>
      <sz val="11"/>
      <color rgb="FF0000FF"/>
      <name val="Arial"/>
      <family val="2"/>
    </font>
    <font>
      <b/>
      <sz val="11"/>
      <color rgb="FFFF0000"/>
      <name val="Arial"/>
      <family val="2"/>
    </font>
    <font>
      <b/>
      <sz val="11"/>
      <color theme="1"/>
      <name val="Arial"/>
      <family val="2"/>
    </font>
    <font>
      <i/>
      <sz val="11"/>
      <color theme="1"/>
      <name val="Arial"/>
      <family val="2"/>
    </font>
    <font>
      <i/>
      <sz val="9"/>
      <color rgb="FFFF0000"/>
      <name val="Arial"/>
      <family val="2"/>
    </font>
    <font>
      <sz val="10"/>
      <name val="Arial"/>
      <family val="2"/>
    </font>
    <font>
      <sz val="9"/>
      <color indexed="81"/>
      <name val="Tahoma"/>
      <family val="2"/>
    </font>
    <font>
      <sz val="12"/>
      <name val="Arial"/>
      <family val="2"/>
    </font>
    <font>
      <b/>
      <sz val="16"/>
      <color rgb="FFFF0000"/>
      <name val="Arial"/>
      <family val="2"/>
    </font>
    <font>
      <b/>
      <sz val="12"/>
      <color theme="1"/>
      <name val="Arial"/>
      <family val="2"/>
    </font>
    <font>
      <sz val="12"/>
      <color theme="9" tint="-0.249977111117893"/>
      <name val="Arial"/>
      <family val="2"/>
    </font>
    <font>
      <i/>
      <sz val="12"/>
      <color rgb="FF0033CC"/>
      <name val="Arial"/>
      <family val="2"/>
    </font>
    <font>
      <i/>
      <sz val="12"/>
      <name val="Arial"/>
      <family val="2"/>
    </font>
    <font>
      <b/>
      <i/>
      <sz val="12"/>
      <name val="Arial"/>
      <family val="2"/>
    </font>
    <font>
      <sz val="12"/>
      <color rgb="FFFF0000"/>
      <name val="Arial"/>
      <family val="2"/>
    </font>
    <font>
      <b/>
      <sz val="12"/>
      <color rgb="FF0000FF"/>
      <name val="Arial"/>
      <family val="2"/>
    </font>
    <font>
      <i/>
      <sz val="12"/>
      <color theme="1"/>
      <name val="Arial"/>
      <family val="2"/>
    </font>
    <font>
      <b/>
      <i/>
      <sz val="12"/>
      <color indexed="8"/>
      <name val="Arial"/>
      <family val="2"/>
    </font>
    <font>
      <i/>
      <sz val="12"/>
      <color indexed="8"/>
      <name val="Arial"/>
      <family val="2"/>
    </font>
    <font>
      <b/>
      <sz val="12"/>
      <color theme="9" tint="-0.249977111117893"/>
      <name val="Arial"/>
      <family val="2"/>
    </font>
    <font>
      <i/>
      <sz val="12"/>
      <color rgb="FF484848"/>
      <name val="Arial"/>
      <family val="2"/>
    </font>
    <font>
      <b/>
      <i/>
      <sz val="12"/>
      <color indexed="63"/>
      <name val="Arial"/>
      <family val="2"/>
    </font>
    <font>
      <i/>
      <sz val="12"/>
      <color indexed="63"/>
      <name val="Arial"/>
      <family val="2"/>
    </font>
    <font>
      <i/>
      <sz val="12"/>
      <color rgb="FF0000FF"/>
      <name val="Arial"/>
      <family val="2"/>
    </font>
    <font>
      <b/>
      <i/>
      <sz val="12"/>
      <color rgb="FF0000FF"/>
      <name val="Arial"/>
      <family val="2"/>
    </font>
    <font>
      <b/>
      <sz val="12"/>
      <color rgb="FF0033CC"/>
      <name val="Arial"/>
      <family val="2"/>
    </font>
    <font>
      <i/>
      <sz val="11"/>
      <color theme="1"/>
      <name val="Calibri"/>
      <family val="2"/>
      <scheme val="minor"/>
    </font>
    <font>
      <sz val="12"/>
      <color rgb="FF484848"/>
      <name val="Arial"/>
      <family val="2"/>
    </font>
    <font>
      <b/>
      <sz val="12"/>
      <name val="Arial"/>
      <family val="2"/>
    </font>
    <font>
      <i/>
      <sz val="7"/>
      <color theme="1"/>
      <name val="Arial"/>
      <family val="2"/>
    </font>
    <font>
      <b/>
      <sz val="11"/>
      <color rgb="FF0000FF"/>
      <name val="Arial"/>
      <family val="2"/>
    </font>
    <font>
      <i/>
      <sz val="11"/>
      <color rgb="FF0000FF"/>
      <name val="Arial"/>
      <family val="2"/>
    </font>
    <font>
      <sz val="11"/>
      <color rgb="FF0033CC"/>
      <name val="Calibri"/>
      <family val="2"/>
      <scheme val="minor"/>
    </font>
    <font>
      <b/>
      <sz val="13"/>
      <color rgb="FFFF0000"/>
      <name val="Arial"/>
      <family val="2"/>
    </font>
    <font>
      <sz val="11"/>
      <color rgb="FF0000FF"/>
      <name val="Calibri"/>
      <family val="2"/>
      <scheme val="minor"/>
    </font>
    <font>
      <sz val="11"/>
      <color theme="0" tint="-4.9989318521683403E-2"/>
      <name val="Calibri"/>
      <family val="2"/>
      <scheme val="minor"/>
    </font>
    <font>
      <sz val="11"/>
      <color theme="0" tint="-4.9989318521683403E-2"/>
      <name val="Calibri"/>
      <family val="2"/>
    </font>
    <font>
      <b/>
      <sz val="11"/>
      <color theme="0" tint="-4.9989318521683403E-2"/>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EFBD"/>
        <bgColor indexed="64"/>
      </patternFill>
    </fill>
    <fill>
      <patternFill patternType="solid">
        <fgColor rgb="FFC1E0FF"/>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0.14999847407452621"/>
        <bgColor indexed="64"/>
      </patternFill>
    </fill>
  </fills>
  <borders count="5">
    <border>
      <left/>
      <right/>
      <top/>
      <bottom/>
      <diagonal/>
    </border>
    <border>
      <left/>
      <right/>
      <top/>
      <bottom style="thin">
        <color rgb="FFFF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7" fillId="0" borderId="0"/>
  </cellStyleXfs>
  <cellXfs count="128">
    <xf numFmtId="0" fontId="0" fillId="0" borderId="0" xfId="0"/>
    <xf numFmtId="0" fontId="2" fillId="3" borderId="0" xfId="0" applyFont="1" applyFill="1" applyProtection="1"/>
    <xf numFmtId="0" fontId="3" fillId="3" borderId="0" xfId="0" applyFont="1" applyFill="1" applyProtection="1"/>
    <xf numFmtId="0" fontId="2" fillId="0" borderId="0" xfId="0" applyFont="1" applyProtection="1"/>
    <xf numFmtId="0" fontId="4" fillId="2" borderId="0" xfId="0" applyFont="1" applyFill="1" applyProtection="1">
      <protection locked="0"/>
    </xf>
    <xf numFmtId="0" fontId="0" fillId="2" borderId="0" xfId="0" applyFill="1" applyProtection="1"/>
    <xf numFmtId="0" fontId="0" fillId="3" borderId="0" xfId="0" applyFill="1" applyProtection="1"/>
    <xf numFmtId="0" fontId="5" fillId="3" borderId="0" xfId="0" applyFont="1" applyFill="1" applyProtection="1"/>
    <xf numFmtId="0" fontId="6" fillId="2" borderId="0" xfId="0" applyFont="1" applyFill="1" applyProtection="1">
      <protection locked="0"/>
    </xf>
    <xf numFmtId="0" fontId="8" fillId="2" borderId="0" xfId="0" applyFont="1" applyFill="1" applyAlignment="1" applyProtection="1">
      <alignment vertical="top"/>
      <protection locked="0"/>
    </xf>
    <xf numFmtId="0" fontId="2" fillId="3" borderId="0" xfId="0" applyFont="1" applyFill="1" applyAlignment="1" applyProtection="1">
      <alignment horizontal="right"/>
    </xf>
    <xf numFmtId="0" fontId="2" fillId="4" borderId="0" xfId="0" applyFont="1" applyFill="1" applyProtection="1"/>
    <xf numFmtId="0" fontId="10" fillId="4" borderId="0" xfId="0" applyFont="1" applyFill="1" applyAlignment="1" applyProtection="1">
      <alignment horizontal="center"/>
    </xf>
    <xf numFmtId="0" fontId="10" fillId="3" borderId="0" xfId="0" applyFont="1" applyFill="1" applyAlignment="1" applyProtection="1">
      <alignment horizontal="center"/>
    </xf>
    <xf numFmtId="0" fontId="2" fillId="0" borderId="0" xfId="0" applyFont="1" applyAlignment="1" applyProtection="1">
      <alignment horizontal="left"/>
      <protection locked="0"/>
    </xf>
    <xf numFmtId="14" fontId="2" fillId="0" borderId="0" xfId="0" applyNumberFormat="1" applyFont="1" applyAlignment="1" applyProtection="1">
      <alignment horizontal="left"/>
      <protection locked="0"/>
    </xf>
    <xf numFmtId="49" fontId="2" fillId="0" borderId="0" xfId="0" applyNumberFormat="1" applyFont="1" applyAlignment="1" applyProtection="1">
      <alignment horizontal="left"/>
      <protection locked="0"/>
    </xf>
    <xf numFmtId="0" fontId="2" fillId="3" borderId="0" xfId="0" applyFont="1" applyFill="1" applyBorder="1" applyProtection="1"/>
    <xf numFmtId="14" fontId="2" fillId="0" borderId="0" xfId="0" applyNumberFormat="1" applyFont="1" applyFill="1" applyAlignment="1" applyProtection="1">
      <alignment horizontal="left"/>
      <protection locked="0"/>
    </xf>
    <xf numFmtId="0" fontId="11" fillId="4" borderId="0" xfId="0" applyFont="1" applyFill="1" applyAlignment="1" applyProtection="1">
      <alignment horizontal="right"/>
    </xf>
    <xf numFmtId="0" fontId="2" fillId="0" borderId="0" xfId="0" applyFont="1" applyFill="1" applyBorder="1" applyProtection="1"/>
    <xf numFmtId="0" fontId="19" fillId="6" borderId="0" xfId="0" applyFont="1" applyFill="1"/>
    <xf numFmtId="0" fontId="19" fillId="6" borderId="0" xfId="0" applyFont="1" applyFill="1" applyAlignment="1">
      <alignment wrapText="1"/>
    </xf>
    <xf numFmtId="0" fontId="20" fillId="6" borderId="0" xfId="0" applyFont="1" applyFill="1" applyAlignment="1">
      <alignment horizontal="left" vertical="center" wrapText="1"/>
    </xf>
    <xf numFmtId="0" fontId="19" fillId="0" borderId="0" xfId="0" applyFont="1"/>
    <xf numFmtId="0" fontId="19" fillId="0" borderId="0" xfId="0" applyFont="1" applyAlignment="1">
      <alignment wrapText="1"/>
    </xf>
    <xf numFmtId="20" fontId="0" fillId="0" borderId="0" xfId="0" applyNumberFormat="1"/>
    <xf numFmtId="0" fontId="10" fillId="0" borderId="0" xfId="0" applyFont="1" applyFill="1"/>
    <xf numFmtId="0" fontId="10" fillId="0" borderId="0" xfId="0" applyFont="1" applyFill="1" applyAlignment="1">
      <alignment wrapText="1"/>
    </xf>
    <xf numFmtId="0" fontId="19" fillId="0" borderId="0" xfId="0" applyFont="1" applyFill="1"/>
    <xf numFmtId="20" fontId="19" fillId="0" borderId="0" xfId="0" applyNumberFormat="1" applyFont="1" applyFill="1"/>
    <xf numFmtId="0" fontId="19" fillId="0" borderId="0" xfId="0" applyFont="1" applyFill="1" applyAlignment="1">
      <alignment wrapText="1"/>
    </xf>
    <xf numFmtId="14" fontId="19" fillId="0" borderId="0" xfId="0" applyNumberFormat="1" applyFont="1" applyFill="1"/>
    <xf numFmtId="0" fontId="22" fillId="0" borderId="0" xfId="0" applyFont="1"/>
    <xf numFmtId="0" fontId="23" fillId="0" borderId="0" xfId="0" applyFont="1" applyAlignment="1">
      <alignment horizontal="justify"/>
    </xf>
    <xf numFmtId="14" fontId="19" fillId="0" borderId="0" xfId="0" applyNumberFormat="1" applyFont="1"/>
    <xf numFmtId="0" fontId="24" fillId="0" borderId="0" xfId="0" applyFont="1"/>
    <xf numFmtId="0" fontId="26" fillId="0" borderId="0" xfId="0" applyFont="1"/>
    <xf numFmtId="0" fontId="19" fillId="4" borderId="0" xfId="0" applyFont="1" applyFill="1" applyAlignment="1">
      <alignment horizontal="center" wrapText="1"/>
    </xf>
    <xf numFmtId="0" fontId="27" fillId="4" borderId="0" xfId="0" applyFont="1" applyFill="1" applyAlignment="1">
      <alignment horizontal="left" wrapText="1"/>
    </xf>
    <xf numFmtId="0" fontId="28" fillId="0" borderId="0" xfId="0" applyFont="1" applyAlignment="1">
      <alignment horizontal="justify"/>
    </xf>
    <xf numFmtId="0" fontId="31" fillId="0" borderId="0" xfId="0" applyFont="1" applyAlignment="1">
      <alignment wrapText="1"/>
    </xf>
    <xf numFmtId="0" fontId="32" fillId="0" borderId="0" xfId="0" applyFont="1" applyAlignment="1">
      <alignment wrapText="1"/>
    </xf>
    <xf numFmtId="14" fontId="24" fillId="0" borderId="0" xfId="0" applyNumberFormat="1" applyFont="1"/>
    <xf numFmtId="0" fontId="10" fillId="0" borderId="0" xfId="0" applyFont="1"/>
    <xf numFmtId="0" fontId="35" fillId="0" borderId="0" xfId="0" applyFont="1" applyAlignment="1">
      <alignment vertical="center" wrapText="1"/>
    </xf>
    <xf numFmtId="0" fontId="24" fillId="0" borderId="0" xfId="0" applyFont="1" applyFill="1"/>
    <xf numFmtId="0" fontId="24" fillId="0" borderId="0" xfId="0" applyFont="1" applyFill="1" applyAlignment="1">
      <alignment wrapText="1"/>
    </xf>
    <xf numFmtId="0" fontId="19" fillId="4" borderId="0" xfId="0" applyFont="1" applyFill="1"/>
    <xf numFmtId="0" fontId="37" fillId="4" borderId="0" xfId="0" applyFont="1" applyFill="1"/>
    <xf numFmtId="0" fontId="24" fillId="0" borderId="0" xfId="0" applyFont="1" applyAlignment="1">
      <alignment horizontal="right" vertical="top"/>
    </xf>
    <xf numFmtId="0" fontId="24" fillId="0" borderId="0" xfId="0" applyFont="1" applyFill="1" applyAlignment="1">
      <alignment horizontal="right" vertical="top"/>
    </xf>
    <xf numFmtId="0" fontId="32" fillId="0" borderId="0" xfId="0" applyFont="1" applyFill="1" applyAlignment="1">
      <alignment wrapText="1"/>
    </xf>
    <xf numFmtId="0" fontId="38" fillId="0" borderId="0" xfId="0" applyFont="1" applyFill="1"/>
    <xf numFmtId="0" fontId="36" fillId="0" borderId="0" xfId="0" applyFont="1" applyFill="1" applyAlignment="1">
      <alignment horizontal="center" wrapText="1"/>
    </xf>
    <xf numFmtId="0" fontId="19" fillId="4" borderId="0" xfId="0" applyFont="1" applyFill="1" applyAlignment="1">
      <alignment vertical="top"/>
    </xf>
    <xf numFmtId="0" fontId="24" fillId="0" borderId="0" xfId="0" applyFont="1" applyFill="1" applyAlignment="1">
      <alignment horizontal="right" vertical="center"/>
    </xf>
    <xf numFmtId="0" fontId="32" fillId="0" borderId="0" xfId="0" applyFont="1" applyFill="1" applyAlignment="1">
      <alignment vertical="center" wrapText="1"/>
    </xf>
    <xf numFmtId="0" fontId="39" fillId="0" borderId="0" xfId="0" applyFont="1" applyAlignment="1">
      <alignment wrapText="1"/>
    </xf>
    <xf numFmtId="0" fontId="24" fillId="0" borderId="0" xfId="0" applyFont="1" applyAlignment="1">
      <alignment wrapText="1"/>
    </xf>
    <xf numFmtId="0" fontId="19" fillId="0" borderId="0" xfId="0" applyFont="1" applyFill="1" applyAlignment="1">
      <alignment vertical="top"/>
    </xf>
    <xf numFmtId="0" fontId="24" fillId="0" borderId="0" xfId="0" applyFont="1" applyFill="1" applyAlignment="1">
      <alignment vertical="top"/>
    </xf>
    <xf numFmtId="0" fontId="40" fillId="4" borderId="0" xfId="0" applyFont="1" applyFill="1" applyAlignment="1">
      <alignment horizontal="center" wrapText="1"/>
    </xf>
    <xf numFmtId="0" fontId="19" fillId="7" borderId="0" xfId="0" applyFont="1" applyFill="1"/>
    <xf numFmtId="0" fontId="9" fillId="3" borderId="0" xfId="0" applyFont="1" applyFill="1" applyAlignment="1" applyProtection="1"/>
    <xf numFmtId="0" fontId="10" fillId="4" borderId="0" xfId="0" applyFont="1" applyFill="1" applyAlignment="1" applyProtection="1">
      <alignment horizontal="right" vertical="center"/>
    </xf>
    <xf numFmtId="0" fontId="3" fillId="8" borderId="0" xfId="0" applyFont="1" applyFill="1" applyProtection="1"/>
    <xf numFmtId="0" fontId="42" fillId="8" borderId="0" xfId="0" applyFont="1" applyFill="1" applyAlignment="1" applyProtection="1">
      <alignment horizontal="right"/>
    </xf>
    <xf numFmtId="0" fontId="13" fillId="8" borderId="0" xfId="0" applyFont="1" applyFill="1" applyProtection="1"/>
    <xf numFmtId="0" fontId="2" fillId="9" borderId="0" xfId="0" applyFont="1" applyFill="1" applyProtection="1"/>
    <xf numFmtId="0" fontId="13" fillId="9" borderId="0" xfId="0" applyFont="1" applyFill="1" applyAlignment="1" applyProtection="1">
      <alignment horizontal="right"/>
    </xf>
    <xf numFmtId="0" fontId="42" fillId="8" borderId="0" xfId="0" applyFont="1" applyFill="1" applyAlignment="1" applyProtection="1">
      <alignment horizontal="right" wrapText="1"/>
    </xf>
    <xf numFmtId="0" fontId="2" fillId="5" borderId="0" xfId="0" applyFont="1" applyFill="1" applyProtection="1"/>
    <xf numFmtId="0" fontId="2" fillId="5" borderId="0" xfId="0" applyFont="1" applyFill="1" applyAlignment="1" applyProtection="1">
      <alignment horizontal="right"/>
    </xf>
    <xf numFmtId="0" fontId="2" fillId="4" borderId="0" xfId="0" applyFont="1" applyFill="1" applyAlignment="1" applyProtection="1">
      <alignment horizontal="right"/>
    </xf>
    <xf numFmtId="164" fontId="2" fillId="0" borderId="0" xfId="0" applyNumberFormat="1" applyFont="1" applyFill="1" applyAlignment="1" applyProtection="1">
      <alignment horizontal="left"/>
      <protection locked="0"/>
    </xf>
    <xf numFmtId="0" fontId="4" fillId="3" borderId="2" xfId="0" applyFont="1" applyFill="1" applyBorder="1" applyAlignment="1" applyProtection="1">
      <alignment vertical="center"/>
    </xf>
    <xf numFmtId="0" fontId="4" fillId="3" borderId="0" xfId="0" applyFont="1" applyFill="1" applyBorder="1" applyAlignment="1" applyProtection="1">
      <alignment vertical="center"/>
    </xf>
    <xf numFmtId="14" fontId="2" fillId="0" borderId="0" xfId="0" applyNumberFormat="1" applyFont="1" applyAlignment="1" applyProtection="1">
      <alignment horizontal="left"/>
    </xf>
    <xf numFmtId="0" fontId="12" fillId="3" borderId="0" xfId="0" applyFont="1" applyFill="1" applyBorder="1" applyProtection="1"/>
    <xf numFmtId="1" fontId="11" fillId="0" borderId="0" xfId="0" applyNumberFormat="1" applyFont="1" applyFill="1" applyAlignment="1" applyProtection="1">
      <alignment horizontal="left"/>
    </xf>
    <xf numFmtId="0" fontId="45" fillId="4" borderId="0" xfId="0" applyFont="1" applyFill="1" applyAlignment="1" applyProtection="1">
      <alignment horizontal="right"/>
    </xf>
    <xf numFmtId="1" fontId="45" fillId="10" borderId="3" xfId="0" applyNumberFormat="1" applyFont="1" applyFill="1" applyBorder="1" applyAlignment="1" applyProtection="1">
      <alignment horizontal="center" vertical="center"/>
    </xf>
    <xf numFmtId="14" fontId="12" fillId="3" borderId="0" xfId="0" applyNumberFormat="1" applyFont="1" applyFill="1" applyBorder="1" applyProtection="1"/>
    <xf numFmtId="0" fontId="0" fillId="0" borderId="0" xfId="0" applyProtection="1"/>
    <xf numFmtId="0" fontId="2" fillId="0" borderId="0" xfId="0" applyFont="1" applyFill="1" applyBorder="1" applyAlignment="1" applyProtection="1">
      <alignment horizontal="justify" vertical="top" wrapText="1"/>
    </xf>
    <xf numFmtId="0" fontId="3" fillId="11" borderId="0" xfId="0" applyFont="1" applyFill="1" applyAlignment="1" applyProtection="1">
      <alignment horizontal="left" vertical="top"/>
    </xf>
    <xf numFmtId="0" fontId="2" fillId="11" borderId="0" xfId="0" applyFont="1" applyFill="1" applyBorder="1" applyProtection="1"/>
    <xf numFmtId="0" fontId="16" fillId="3" borderId="0" xfId="0" applyFont="1" applyFill="1" applyBorder="1" applyAlignment="1" applyProtection="1">
      <alignment vertical="center"/>
    </xf>
    <xf numFmtId="0" fontId="4" fillId="4" borderId="4" xfId="0" applyFont="1" applyFill="1" applyBorder="1" applyAlignment="1" applyProtection="1">
      <alignment horizontal="center" vertical="center"/>
    </xf>
    <xf numFmtId="0" fontId="0" fillId="0" borderId="0" xfId="0" applyFill="1" applyProtection="1"/>
    <xf numFmtId="0" fontId="2" fillId="0" borderId="0" xfId="0" applyFont="1" applyFill="1" applyProtection="1"/>
    <xf numFmtId="0" fontId="9" fillId="0" borderId="0" xfId="0" applyFont="1" applyFill="1" applyAlignment="1" applyProtection="1"/>
    <xf numFmtId="0" fontId="44" fillId="3" borderId="0" xfId="0" applyFont="1" applyFill="1" applyProtection="1"/>
    <xf numFmtId="0" fontId="1" fillId="3" borderId="0" xfId="0" applyFont="1" applyFill="1" applyProtection="1"/>
    <xf numFmtId="1" fontId="0" fillId="3" borderId="0" xfId="0" applyNumberFormat="1" applyFill="1" applyProtection="1"/>
    <xf numFmtId="0" fontId="0" fillId="3" borderId="0" xfId="0" applyFill="1" applyBorder="1" applyProtection="1"/>
    <xf numFmtId="0" fontId="46" fillId="3" borderId="0" xfId="0" applyNumberFormat="1" applyFont="1" applyFill="1" applyAlignment="1" applyProtection="1">
      <alignment vertical="top" wrapText="1"/>
    </xf>
    <xf numFmtId="0" fontId="0" fillId="11" borderId="0" xfId="0" applyFill="1" applyProtection="1"/>
    <xf numFmtId="0" fontId="0" fillId="3" borderId="0" xfId="0" applyFill="1" applyAlignment="1" applyProtection="1">
      <alignment horizontal="left" vertical="top" wrapText="1"/>
    </xf>
    <xf numFmtId="0" fontId="0" fillId="3" borderId="0" xfId="0" applyFill="1" applyAlignment="1" applyProtection="1">
      <alignment vertical="top" wrapText="1"/>
    </xf>
    <xf numFmtId="0" fontId="47" fillId="3" borderId="0" xfId="0" applyFont="1" applyFill="1" applyProtection="1"/>
    <xf numFmtId="0" fontId="47" fillId="3" borderId="0" xfId="0" applyFont="1" applyFill="1" applyAlignment="1" applyProtection="1">
      <alignment vertical="top" wrapText="1"/>
    </xf>
    <xf numFmtId="0" fontId="47" fillId="3" borderId="0" xfId="0" applyFont="1" applyFill="1" applyAlignment="1" applyProtection="1">
      <alignment horizontal="justify" vertical="justify" wrapText="1"/>
    </xf>
    <xf numFmtId="0" fontId="47" fillId="3" borderId="0" xfId="0" applyFont="1" applyFill="1" applyAlignment="1" applyProtection="1">
      <alignment horizontal="justify" vertical="justify"/>
    </xf>
    <xf numFmtId="0" fontId="47" fillId="3" borderId="0" xfId="0" applyFont="1" applyFill="1" applyAlignment="1" applyProtection="1">
      <alignment horizontal="justify" vertical="top" wrapText="1"/>
    </xf>
    <xf numFmtId="0" fontId="47" fillId="3" borderId="0" xfId="0" applyFont="1" applyFill="1" applyAlignment="1" applyProtection="1">
      <alignment horizontal="justify" wrapText="1"/>
    </xf>
    <xf numFmtId="0" fontId="47" fillId="3" borderId="0" xfId="0" applyFont="1" applyFill="1" applyAlignment="1" applyProtection="1">
      <alignment horizontal="justify" vertical="top"/>
    </xf>
    <xf numFmtId="0" fontId="47" fillId="0" borderId="0" xfId="0" applyFont="1" applyFill="1" applyProtection="1"/>
    <xf numFmtId="0" fontId="2" fillId="2" borderId="0" xfId="0" applyFont="1" applyFill="1" applyProtection="1">
      <protection locked="0"/>
    </xf>
    <xf numFmtId="0" fontId="2" fillId="0" borderId="0" xfId="0" applyFont="1" applyProtection="1">
      <protection locked="0"/>
    </xf>
    <xf numFmtId="0" fontId="41" fillId="0" borderId="0" xfId="0" applyFont="1" applyFill="1" applyAlignment="1" applyProtection="1">
      <alignment horizontal="left" wrapText="1"/>
    </xf>
    <xf numFmtId="0" fontId="4" fillId="3" borderId="2"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0" fillId="0" borderId="0" xfId="0" applyFont="1" applyFill="1" applyAlignment="1">
      <alignment horizontal="right" vertical="top"/>
    </xf>
    <xf numFmtId="0" fontId="2" fillId="0" borderId="0" xfId="0" applyFont="1" applyAlignment="1" applyProtection="1">
      <alignment vertical="center"/>
      <protection locked="0"/>
    </xf>
    <xf numFmtId="0" fontId="2" fillId="11" borderId="0" xfId="0" applyFont="1" applyFill="1" applyProtection="1"/>
    <xf numFmtId="0" fontId="2" fillId="11" borderId="0" xfId="0" applyFont="1" applyFill="1" applyAlignment="1" applyProtection="1">
      <alignment horizontal="right"/>
    </xf>
    <xf numFmtId="0" fontId="2" fillId="11" borderId="0" xfId="0" applyFont="1" applyFill="1" applyAlignment="1" applyProtection="1">
      <alignment horizontal="right" wrapText="1"/>
    </xf>
    <xf numFmtId="0" fontId="11" fillId="5" borderId="0" xfId="0" applyFont="1" applyFill="1" applyAlignment="1" applyProtection="1">
      <alignment horizontal="right"/>
    </xf>
    <xf numFmtId="0" fontId="14" fillId="0" borderId="0" xfId="0" applyFont="1" applyFill="1" applyProtection="1"/>
    <xf numFmtId="0" fontId="2" fillId="0" borderId="0" xfId="0" applyFont="1" applyFill="1" applyAlignment="1" applyProtection="1">
      <alignment horizontal="right"/>
    </xf>
    <xf numFmtId="0" fontId="15" fillId="0" borderId="0" xfId="0" applyFont="1" applyFill="1" applyProtection="1"/>
    <xf numFmtId="0" fontId="15" fillId="0" borderId="0" xfId="0" applyFont="1" applyFill="1" applyAlignment="1" applyProtection="1">
      <alignment horizontal="right"/>
    </xf>
    <xf numFmtId="0" fontId="2" fillId="0" borderId="1" xfId="0" applyFont="1" applyFill="1" applyBorder="1" applyProtection="1"/>
    <xf numFmtId="0" fontId="2" fillId="0" borderId="1" xfId="0" applyFont="1" applyFill="1" applyBorder="1" applyAlignment="1" applyProtection="1">
      <alignment horizontal="right"/>
    </xf>
    <xf numFmtId="0" fontId="11" fillId="0" borderId="0" xfId="0" applyFont="1" applyFill="1" applyAlignment="1" applyProtection="1">
      <alignment horizontal="right"/>
    </xf>
    <xf numFmtId="0" fontId="11" fillId="0" borderId="0" xfId="0" applyFont="1" applyFill="1" applyAlignment="1" applyProtection="1">
      <alignment horizontal="left"/>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4607859</xdr:colOff>
      <xdr:row>0</xdr:row>
      <xdr:rowOff>80681</xdr:rowOff>
    </xdr:from>
    <xdr:to>
      <xdr:col>1</xdr:col>
      <xdr:colOff>5127811</xdr:colOff>
      <xdr:row>0</xdr:row>
      <xdr:rowOff>421340</xdr:rowOff>
    </xdr:to>
    <xdr:sp macro="[0]!Macro2" textlink="">
      <xdr:nvSpPr>
        <xdr:cNvPr id="2" name="TextBox 1"/>
        <xdr:cNvSpPr txBox="1"/>
      </xdr:nvSpPr>
      <xdr:spPr>
        <a:xfrm>
          <a:off x="5362239" y="80681"/>
          <a:ext cx="519952" cy="340659"/>
        </a:xfrm>
        <a:prstGeom prst="rect">
          <a:avLst/>
        </a:prstGeom>
        <a:solidFill>
          <a:schemeClr val="accent1">
            <a:lumMod val="40000"/>
            <a:lumOff val="6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FF0000"/>
              </a:solidFill>
            </a:rPr>
            <a:t>IN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6187440</xdr:colOff>
      <xdr:row>16</xdr:row>
      <xdr:rowOff>146012</xdr:rowOff>
    </xdr:from>
    <xdr:to>
      <xdr:col>1</xdr:col>
      <xdr:colOff>6187440</xdr:colOff>
      <xdr:row>17</xdr:row>
      <xdr:rowOff>167639</xdr:rowOff>
    </xdr:to>
    <xdr:pic>
      <xdr:nvPicPr>
        <xdr:cNvPr id="2" name="Picture 5" descr="Button image"/>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637020" y="4123652"/>
          <a:ext cx="373380" cy="35690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1021080</xdr:colOff>
      <xdr:row>29</xdr:row>
      <xdr:rowOff>41587</xdr:rowOff>
    </xdr:from>
    <xdr:to>
      <xdr:col>1</xdr:col>
      <xdr:colOff>1021080</xdr:colOff>
      <xdr:row>29</xdr:row>
      <xdr:rowOff>182881</xdr:rowOff>
    </xdr:to>
    <xdr:pic>
      <xdr:nvPicPr>
        <xdr:cNvPr id="3" name="Picture 32" descr="https://encrypted-tbn0.gstatic.com/images?q=tbn:ANd9GcQT2lumj3p24uJsZPKWjus7lelsZB-uoY0jcq4zc7D4f_eriNI7"/>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470660" y="6876727"/>
          <a:ext cx="373380" cy="35465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6210300</xdr:colOff>
      <xdr:row>16</xdr:row>
      <xdr:rowOff>60960</xdr:rowOff>
    </xdr:from>
    <xdr:to>
      <xdr:col>1</xdr:col>
      <xdr:colOff>6657144</xdr:colOff>
      <xdr:row>17</xdr:row>
      <xdr:rowOff>327660</xdr:rowOff>
    </xdr:to>
    <xdr:pic>
      <xdr:nvPicPr>
        <xdr:cNvPr id="4098" name="Picture 2" descr="http://i.kinja-img.com/gawker-media/image/upload/s--y5fzhMg6--/18fch4woulbblpng.png"/>
        <xdr:cNvPicPr>
          <a:picLocks noChangeAspect="1" noChangeArrowheads="1"/>
        </xdr:cNvPicPr>
      </xdr:nvPicPr>
      <xdr:blipFill>
        <a:blip xmlns:r="http://schemas.openxmlformats.org/officeDocument/2006/relationships" r:embed="rId3" cstate="print"/>
        <a:srcRect/>
        <a:stretch>
          <a:fillRect/>
        </a:stretch>
      </xdr:blipFill>
      <xdr:spPr bwMode="auto">
        <a:xfrm>
          <a:off x="6659880" y="3619500"/>
          <a:ext cx="446844" cy="464820"/>
        </a:xfrm>
        <a:prstGeom prst="rect">
          <a:avLst/>
        </a:prstGeom>
        <a:noFill/>
      </xdr:spPr>
    </xdr:pic>
    <xdr:clientData/>
  </xdr:twoCellAnchor>
  <xdr:twoCellAnchor editAs="oneCell">
    <xdr:from>
      <xdr:col>1</xdr:col>
      <xdr:colOff>1013460</xdr:colOff>
      <xdr:row>29</xdr:row>
      <xdr:rowOff>0</xdr:rowOff>
    </xdr:from>
    <xdr:to>
      <xdr:col>1</xdr:col>
      <xdr:colOff>1402080</xdr:colOff>
      <xdr:row>29</xdr:row>
      <xdr:rowOff>388620</xdr:rowOff>
    </xdr:to>
    <xdr:pic>
      <xdr:nvPicPr>
        <xdr:cNvPr id="4099" name="Picture 3" descr="http://3.bp.blogspot.com/-dZsv1Bw7oAw/VdRBmu4rQuI/AAAAAAAAAQ0/zIxk5YmgrX0/s1600/how-many-computers-can-i-install-windows-7-on.png"/>
        <xdr:cNvPicPr>
          <a:picLocks noChangeAspect="1" noChangeArrowheads="1"/>
        </xdr:cNvPicPr>
      </xdr:nvPicPr>
      <xdr:blipFill>
        <a:blip xmlns:r="http://schemas.openxmlformats.org/officeDocument/2006/relationships" r:embed="rId4" cstate="print"/>
        <a:srcRect/>
        <a:stretch>
          <a:fillRect/>
        </a:stretch>
      </xdr:blipFill>
      <xdr:spPr bwMode="auto">
        <a:xfrm>
          <a:off x="1463040" y="6332220"/>
          <a:ext cx="388620" cy="38862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5"/>
  <dimension ref="A1:BA111"/>
  <sheetViews>
    <sheetView tabSelected="1" topLeftCell="A22" zoomScale="85" zoomScaleNormal="85" workbookViewId="0">
      <selection activeCell="C10" sqref="C10"/>
    </sheetView>
  </sheetViews>
  <sheetFormatPr defaultRowHeight="15"/>
  <cols>
    <col min="1" max="1" width="11" style="84" customWidth="1"/>
    <col min="2" max="2" width="84.28515625" style="84" customWidth="1"/>
    <col min="3" max="3" width="18.140625" style="84" customWidth="1"/>
    <col min="4" max="4" width="12.28515625" style="6" customWidth="1"/>
    <col min="5" max="6" width="9.140625" style="84"/>
    <col min="7" max="7" width="73.5703125" style="84" customWidth="1"/>
    <col min="8" max="16384" width="9.140625" style="84"/>
  </cols>
  <sheetData>
    <row r="1" spans="1:53" s="3" customFormat="1" ht="39" customHeight="1">
      <c r="A1" s="1"/>
      <c r="B1" s="10"/>
      <c r="C1" s="1"/>
      <c r="D1" s="1"/>
      <c r="E1" s="1"/>
      <c r="F1" s="1"/>
      <c r="G1" s="1"/>
      <c r="H1" s="2"/>
      <c r="I1" s="1"/>
      <c r="J1" s="1"/>
      <c r="K1" s="1"/>
    </row>
    <row r="2" spans="1:53" ht="18">
      <c r="A2" s="4" t="s">
        <v>0</v>
      </c>
      <c r="B2" s="109"/>
      <c r="C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c r="A3" s="8" t="s">
        <v>5</v>
      </c>
      <c r="B3" s="109"/>
      <c r="C3" s="5"/>
      <c r="E3" s="6"/>
      <c r="F3" s="6"/>
      <c r="G3" s="6"/>
      <c r="H3" s="7" t="s">
        <v>1</v>
      </c>
      <c r="I3" s="7" t="s">
        <v>2</v>
      </c>
      <c r="J3" s="7" t="s">
        <v>3</v>
      </c>
      <c r="K3" s="7"/>
      <c r="L3" s="1"/>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c r="A4" s="9" t="s">
        <v>8</v>
      </c>
      <c r="B4" s="109"/>
      <c r="C4" s="5"/>
      <c r="E4" s="6"/>
      <c r="F4" s="6"/>
      <c r="G4" s="6"/>
      <c r="H4" s="7" t="s">
        <v>6</v>
      </c>
      <c r="I4" s="7" t="s">
        <v>4</v>
      </c>
      <c r="J4" s="7" t="s">
        <v>7</v>
      </c>
      <c r="K4" s="7"/>
      <c r="L4" s="1"/>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53">
      <c r="A5" s="90"/>
      <c r="B5" s="91"/>
      <c r="C5" s="90"/>
      <c r="E5" s="6"/>
      <c r="F5" s="6"/>
      <c r="G5" s="6"/>
      <c r="H5" s="7" t="s">
        <v>9</v>
      </c>
      <c r="I5" s="7"/>
      <c r="J5" s="7"/>
      <c r="K5" s="7"/>
      <c r="L5" s="1"/>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row>
    <row r="6" spans="1:53" ht="20.25">
      <c r="A6" s="92" t="s">
        <v>50</v>
      </c>
      <c r="B6" s="92"/>
      <c r="C6" s="92"/>
      <c r="D6" s="64"/>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3" ht="29.45" customHeight="1">
      <c r="A7" s="111" t="s">
        <v>51</v>
      </c>
      <c r="B7" s="111"/>
      <c r="C7" s="111"/>
      <c r="D7" s="1"/>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ht="15.75">
      <c r="A8" s="11"/>
      <c r="B8" s="65" t="s">
        <v>52</v>
      </c>
      <c r="C8" s="12"/>
      <c r="D8" s="13"/>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row>
    <row r="9" spans="1:53">
      <c r="A9" s="1"/>
      <c r="B9" s="10" t="s">
        <v>10</v>
      </c>
      <c r="C9" s="14"/>
      <c r="D9" s="1"/>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row>
    <row r="10" spans="1:53">
      <c r="A10" s="116"/>
      <c r="B10" s="117" t="s">
        <v>11</v>
      </c>
      <c r="C10" s="15"/>
      <c r="D10" s="1"/>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row>
    <row r="11" spans="1:53">
      <c r="A11" s="1"/>
      <c r="B11" s="10" t="s">
        <v>12</v>
      </c>
      <c r="C11" s="15"/>
      <c r="D11" s="1"/>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row>
    <row r="12" spans="1:53">
      <c r="A12" s="116"/>
      <c r="B12" s="117" t="s">
        <v>13</v>
      </c>
      <c r="C12" s="15"/>
      <c r="D12" s="1"/>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row>
    <row r="13" spans="1:53">
      <c r="A13" s="1"/>
      <c r="B13" s="10" t="s">
        <v>14</v>
      </c>
      <c r="C13" s="16"/>
      <c r="D13" s="1"/>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row>
    <row r="14" spans="1:53">
      <c r="A14" s="116"/>
      <c r="B14" s="117" t="s">
        <v>15</v>
      </c>
      <c r="C14" s="15"/>
      <c r="D14" s="10"/>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row>
    <row r="15" spans="1:53">
      <c r="A15" s="1"/>
      <c r="B15" s="10" t="s">
        <v>16</v>
      </c>
      <c r="C15" s="110" t="s">
        <v>6</v>
      </c>
      <c r="D15" s="1"/>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c r="A16" s="116"/>
      <c r="B16" s="117" t="s">
        <v>17</v>
      </c>
      <c r="C16" s="110" t="s">
        <v>4</v>
      </c>
      <c r="D16" s="1"/>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row>
    <row r="17" spans="1:53">
      <c r="A17" s="1"/>
      <c r="B17" s="10" t="s">
        <v>18</v>
      </c>
      <c r="C17" s="110" t="s">
        <v>3</v>
      </c>
      <c r="D17" s="1"/>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1:53">
      <c r="A18" s="66"/>
      <c r="B18" s="67" t="s">
        <v>53</v>
      </c>
      <c r="C18" s="68"/>
      <c r="D18" s="2"/>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row>
    <row r="19" spans="1:53">
      <c r="A19" s="69"/>
      <c r="B19" s="70" t="s">
        <v>54</v>
      </c>
      <c r="C19" s="69"/>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row>
    <row r="20" spans="1:53">
      <c r="A20" s="1"/>
      <c r="B20" s="10" t="s">
        <v>55</v>
      </c>
      <c r="C20" s="110" t="s">
        <v>2</v>
      </c>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row>
    <row r="21" spans="1:53">
      <c r="A21" s="116"/>
      <c r="B21" s="117" t="s">
        <v>56</v>
      </c>
      <c r="C21" s="110" t="s">
        <v>4</v>
      </c>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row>
    <row r="22" spans="1:53">
      <c r="A22" s="1"/>
      <c r="B22" s="10" t="s">
        <v>57</v>
      </c>
      <c r="C22" s="110" t="s">
        <v>4</v>
      </c>
      <c r="D22" s="1"/>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row>
    <row r="23" spans="1:53">
      <c r="A23" s="116"/>
      <c r="B23" s="117" t="s">
        <v>58</v>
      </c>
      <c r="C23" s="110" t="s">
        <v>4</v>
      </c>
      <c r="D23" s="1"/>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1:53">
      <c r="A24" s="69"/>
      <c r="B24" s="70" t="s">
        <v>59</v>
      </c>
      <c r="C24" s="69"/>
      <c r="D24" s="1"/>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row>
    <row r="25" spans="1:53">
      <c r="A25" s="1"/>
      <c r="B25" s="10" t="s">
        <v>60</v>
      </c>
      <c r="C25" s="110" t="s">
        <v>4</v>
      </c>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1:53">
      <c r="A26" s="116"/>
      <c r="B26" s="117" t="s">
        <v>61</v>
      </c>
      <c r="C26" s="110" t="s">
        <v>4</v>
      </c>
      <c r="D26" s="1"/>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row>
    <row r="27" spans="1:53">
      <c r="A27" s="1"/>
      <c r="B27" s="10" t="s">
        <v>62</v>
      </c>
      <c r="C27" s="110" t="s">
        <v>4</v>
      </c>
      <c r="D27" s="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1:53">
      <c r="A28" s="116"/>
      <c r="B28" s="117" t="s">
        <v>63</v>
      </c>
      <c r="C28" s="110" t="s">
        <v>4</v>
      </c>
      <c r="D28" s="1"/>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row>
    <row r="29" spans="1:53">
      <c r="A29" s="1"/>
      <c r="B29" s="10" t="s">
        <v>64</v>
      </c>
      <c r="C29" s="110" t="s">
        <v>4</v>
      </c>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1:53">
      <c r="A30" s="69"/>
      <c r="B30" s="70" t="s">
        <v>65</v>
      </c>
      <c r="C30" s="69"/>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row>
    <row r="31" spans="1:53">
      <c r="A31" s="1"/>
      <c r="B31" s="10" t="s">
        <v>66</v>
      </c>
      <c r="C31" s="110" t="s">
        <v>4</v>
      </c>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row>
    <row r="32" spans="1:53">
      <c r="A32" s="116"/>
      <c r="B32" s="117" t="s">
        <v>67</v>
      </c>
      <c r="C32" s="110" t="s">
        <v>4</v>
      </c>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row>
    <row r="33" spans="1:53">
      <c r="A33" s="1"/>
      <c r="B33" s="10" t="s">
        <v>68</v>
      </c>
      <c r="C33" s="110" t="s">
        <v>4</v>
      </c>
      <c r="D33" s="1"/>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row>
    <row r="34" spans="1:53" ht="28.9" customHeight="1">
      <c r="A34" s="116"/>
      <c r="B34" s="118" t="s">
        <v>69</v>
      </c>
      <c r="C34" s="115" t="s">
        <v>4</v>
      </c>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row>
    <row r="35" spans="1:53">
      <c r="A35" s="66"/>
      <c r="B35" s="67" t="s">
        <v>70</v>
      </c>
      <c r="C35" s="66"/>
      <c r="D35" s="2"/>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row>
    <row r="36" spans="1:53">
      <c r="A36" s="1"/>
      <c r="B36" s="10" t="s">
        <v>71</v>
      </c>
      <c r="C36" s="110" t="s">
        <v>4</v>
      </c>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row>
    <row r="37" spans="1:53" ht="26.45" customHeight="1">
      <c r="A37" s="116"/>
      <c r="B37" s="118" t="s">
        <v>72</v>
      </c>
      <c r="C37" s="115" t="s">
        <v>4</v>
      </c>
      <c r="D37" s="1"/>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row>
    <row r="38" spans="1:53">
      <c r="A38" s="1"/>
      <c r="B38" s="10" t="s">
        <v>73</v>
      </c>
      <c r="C38" s="110" t="s">
        <v>4</v>
      </c>
      <c r="D38" s="1"/>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row>
    <row r="39" spans="1:53">
      <c r="A39" s="116"/>
      <c r="B39" s="117" t="s">
        <v>74</v>
      </c>
      <c r="C39" s="110" t="s">
        <v>4</v>
      </c>
      <c r="D39" s="1"/>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row>
    <row r="40" spans="1:53">
      <c r="A40" s="1"/>
      <c r="B40" s="10" t="s">
        <v>75</v>
      </c>
      <c r="C40" s="110" t="s">
        <v>4</v>
      </c>
      <c r="D40" s="1"/>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row>
    <row r="41" spans="1:53">
      <c r="A41" s="116"/>
      <c r="B41" s="117" t="s">
        <v>76</v>
      </c>
      <c r="C41" s="110" t="s">
        <v>4</v>
      </c>
      <c r="D41" s="1"/>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row>
    <row r="42" spans="1:53">
      <c r="A42" s="1"/>
      <c r="B42" s="10" t="s">
        <v>77</v>
      </c>
      <c r="C42" s="110" t="s">
        <v>4</v>
      </c>
      <c r="D42" s="1"/>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row>
    <row r="43" spans="1:53" ht="42.6" customHeight="1">
      <c r="A43" s="66"/>
      <c r="B43" s="71" t="s">
        <v>78</v>
      </c>
      <c r="C43" s="66"/>
      <c r="D43" s="2"/>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row>
    <row r="44" spans="1:53">
      <c r="A44" s="1"/>
      <c r="B44" s="10" t="s">
        <v>79</v>
      </c>
      <c r="C44" s="110" t="s">
        <v>4</v>
      </c>
      <c r="D44" s="1"/>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row>
    <row r="45" spans="1:53">
      <c r="A45" s="116"/>
      <c r="B45" s="117" t="s">
        <v>80</v>
      </c>
      <c r="C45" s="110" t="s">
        <v>4</v>
      </c>
      <c r="D45" s="1"/>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row>
    <row r="46" spans="1:53">
      <c r="A46" s="1"/>
      <c r="B46" s="10" t="s">
        <v>81</v>
      </c>
      <c r="C46" s="110" t="s">
        <v>4</v>
      </c>
      <c r="D46" s="1"/>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row>
    <row r="47" spans="1:53" ht="18.600000000000001" customHeight="1">
      <c r="A47" s="66"/>
      <c r="B47" s="71" t="s">
        <v>82</v>
      </c>
      <c r="C47" s="66"/>
      <c r="D47" s="2"/>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row>
    <row r="48" spans="1:53">
      <c r="A48" s="72"/>
      <c r="B48" s="73" t="s">
        <v>83</v>
      </c>
      <c r="C48" s="15">
        <v>41558</v>
      </c>
      <c r="D48" s="1"/>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row>
    <row r="49" spans="1:53">
      <c r="A49" s="11"/>
      <c r="B49" s="74" t="s">
        <v>84</v>
      </c>
      <c r="C49" s="75">
        <v>56</v>
      </c>
      <c r="D49" s="1"/>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row>
    <row r="50" spans="1:53">
      <c r="A50" s="72"/>
      <c r="B50" s="73" t="s">
        <v>85</v>
      </c>
      <c r="C50" s="18">
        <v>41558</v>
      </c>
      <c r="D50" s="1"/>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row>
    <row r="51" spans="1:53">
      <c r="A51" s="11"/>
      <c r="B51" s="74" t="s">
        <v>86</v>
      </c>
      <c r="C51" s="75">
        <v>34243</v>
      </c>
      <c r="D51" s="1"/>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row>
    <row r="52" spans="1:53">
      <c r="A52" s="11"/>
      <c r="B52" s="74" t="s">
        <v>87</v>
      </c>
      <c r="C52" s="75">
        <v>50</v>
      </c>
      <c r="D52" s="17"/>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row>
    <row r="53" spans="1:53" ht="24" customHeight="1">
      <c r="A53" s="112" t="s">
        <v>88</v>
      </c>
      <c r="B53" s="112"/>
      <c r="C53" s="76"/>
      <c r="D53" s="77"/>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row>
    <row r="54" spans="1:53">
      <c r="A54" s="11"/>
      <c r="B54" s="19" t="s">
        <v>89</v>
      </c>
      <c r="C54" s="78" t="str">
        <f>IF(AND(C20="Không",C21="Không",C22="Không",C23="Không",C25="Không",C26="Không",C27="Không",C28="Không",C29="Không",C31="Không",C32="Không",C33="Không",C34="Không"),"KHÔNG","CÓ")</f>
        <v>CÓ</v>
      </c>
      <c r="D54" s="79"/>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row>
    <row r="55" spans="1:53">
      <c r="A55" s="72"/>
      <c r="B55" s="119" t="s">
        <v>90</v>
      </c>
      <c r="C55" s="78" t="str">
        <f>IF(AND(C36="Có",C37="Có"),"CÓ",IF(OR(C36="Không",AND(C38="Không",C39="Không",C40="Không",C41="Không",C42="Không")),"KHÔNG","CÓ"))</f>
        <v>KHÔNG</v>
      </c>
      <c r="D55" s="79"/>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row>
    <row r="56" spans="1:53">
      <c r="A56" s="11"/>
      <c r="B56" s="19" t="s">
        <v>91</v>
      </c>
      <c r="C56" s="78" t="str">
        <f>IF(OR(C44="Có",C45="Có",C46="Có"),"CÓ","KHÔNG")</f>
        <v>KHÔNG</v>
      </c>
      <c r="D56" s="79"/>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row>
    <row r="57" spans="1:53">
      <c r="A57" s="72"/>
      <c r="B57" s="119" t="s">
        <v>92</v>
      </c>
      <c r="C57" s="78">
        <f>C48+(280-(C58*7+C59))</f>
        <v>41675.699999999997</v>
      </c>
      <c r="D57" s="79"/>
      <c r="E57" s="6"/>
      <c r="F57" s="6"/>
      <c r="G57" s="93"/>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row>
    <row r="58" spans="1:53">
      <c r="A58" s="11"/>
      <c r="B58" s="19" t="s">
        <v>93</v>
      </c>
      <c r="C58" s="80">
        <f>ROUNDDOWN((6.8954+(0.26345*C49)+(0.000008771*C49^3)),0)</f>
        <v>23</v>
      </c>
      <c r="D58" s="79"/>
      <c r="E58" s="6"/>
      <c r="F58" s="6"/>
      <c r="G58" s="94"/>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row>
    <row r="59" spans="1:53">
      <c r="A59" s="72"/>
      <c r="B59" s="119" t="s">
        <v>94</v>
      </c>
      <c r="C59" s="80">
        <f>ROUNDDOWN((((6.8954+(0.26345*C49)+(0.000008771*C49^3))-C58)*7),1)</f>
        <v>1.3</v>
      </c>
      <c r="D59" s="79"/>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row>
    <row r="60" spans="1:53" ht="16.5">
      <c r="A60" s="11"/>
      <c r="B60" s="81" t="s">
        <v>95</v>
      </c>
      <c r="C60" s="82">
        <f>C51/C52</f>
        <v>684.86</v>
      </c>
      <c r="D60" s="79"/>
      <c r="E60" s="95"/>
      <c r="F60" s="6"/>
      <c r="G60" s="94"/>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row>
    <row r="61" spans="1:53">
      <c r="A61" s="91"/>
      <c r="B61" s="126"/>
      <c r="C61" s="127"/>
      <c r="D61" s="79"/>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row>
    <row r="62" spans="1:53">
      <c r="A62" s="91"/>
      <c r="B62" s="126"/>
      <c r="C62" s="127"/>
      <c r="D62" s="83"/>
      <c r="E62" s="6"/>
      <c r="F62" s="6"/>
      <c r="G62" s="93"/>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row>
    <row r="63" spans="1:53" ht="24" customHeight="1">
      <c r="A63" s="113" t="s">
        <v>96</v>
      </c>
      <c r="B63" s="113"/>
      <c r="C63" s="89"/>
      <c r="D63" s="83"/>
      <c r="E63" s="6"/>
      <c r="F63" s="6"/>
      <c r="G63" s="94"/>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row>
    <row r="64" spans="1:53">
      <c r="A64" s="91"/>
      <c r="B64" s="121"/>
      <c r="C64" s="20"/>
      <c r="D64" s="17"/>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row>
    <row r="65" spans="1:53" ht="224.45" customHeight="1">
      <c r="B65" s="85" t="str">
        <f ca="1">IF(OR(C54="CÓ",C55="CÓ"),(IF(C60&lt;38,CELL("contents",B88),IF(AND(C58&gt;=34,C60&gt;110),CELL("contents",B90),IF(AND(C58&lt;34,C60&gt;85),CELL("contents",B90),CELL("contents",B94))))),IF(C56="CÓ",(IF(C60&lt;38,CELL("contents",B98),CELL("contents",B100))),"Tiếp tục theo dõi quá trình phát triển của thai"))</f>
        <v>Tỷ số s Flt-1/PlGF &gt; 85 (TSG sớm) hoặc &gt; 110 (TSG muộn): Khả năng xảy ra TSG hoặc rối loạn liên quan tới bánh nhau rất cao. Thực hiện việc quản lý TSG cho thai phụ theo hướng dẫn.
Trường hợp tăng quá cao tỷ số sFlt-1/PlGF (&gt;655 ở tuổi thai &lt;34+0 tuần; &gt;201 ở tuổi thai ≥34+0 tuần) kết hợp chặt chẽ với nhu cầu khởi sinh trong vòng 48 giờ.
Nếu &lt; 34 tuần thai, cần giám sát chặt chẽ và buộc phải bắt dầu sử dụng corticoid trước sinh để tăng cường sự trưởng thành phổi thai nhi.
Tùy thuộc vào quyết định của bác sĩ dựa trên mức độ nghiêm trọng, đánh giá lại tỷ số sFlt-1/PlGF sau từ 2 đến 4 ngày để xác định xu hướng diễn tiến và theo dõi.
Tần số thực hiện xét nghiệm có thể được điều chỉnh cho phù hợp với tình trạng lâm sàng và xu hướng vận động của tỷ số sFlt-1/PlGF.</v>
      </c>
      <c r="C65" s="20"/>
      <c r="D65" s="96"/>
      <c r="E65" s="6"/>
      <c r="F65" s="6"/>
      <c r="G65" s="97"/>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row>
    <row r="66" spans="1:53">
      <c r="A66" s="98"/>
      <c r="B66" s="86"/>
      <c r="C66" s="87"/>
      <c r="E66" s="6"/>
      <c r="F66" s="6"/>
      <c r="G66" s="99"/>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s="6" customFormat="1">
      <c r="A67" s="120" t="s">
        <v>19</v>
      </c>
      <c r="B67" s="121"/>
      <c r="C67" s="20"/>
      <c r="D67" s="17"/>
      <c r="G67" s="100"/>
    </row>
    <row r="68" spans="1:53" s="6" customFormat="1">
      <c r="A68" s="91"/>
      <c r="B68" s="121"/>
      <c r="C68" s="20"/>
      <c r="D68" s="17"/>
      <c r="G68" s="100"/>
    </row>
    <row r="69" spans="1:53" s="6" customFormat="1">
      <c r="A69" s="91"/>
      <c r="B69" s="121"/>
      <c r="C69" s="20"/>
      <c r="D69" s="17"/>
      <c r="G69" s="100"/>
    </row>
    <row r="70" spans="1:53" s="6" customFormat="1">
      <c r="A70" s="91"/>
      <c r="B70" s="121"/>
      <c r="C70" s="20"/>
      <c r="D70" s="17"/>
      <c r="G70" s="100"/>
    </row>
    <row r="71" spans="1:53" s="6" customFormat="1">
      <c r="A71" s="91"/>
      <c r="B71" s="121"/>
      <c r="C71" s="20"/>
      <c r="D71" s="17"/>
      <c r="G71" s="100"/>
    </row>
    <row r="72" spans="1:53" s="6" customFormat="1">
      <c r="A72" s="91"/>
      <c r="B72" s="121"/>
      <c r="C72" s="20"/>
      <c r="D72" s="17"/>
      <c r="G72" s="100"/>
    </row>
    <row r="73" spans="1:53" s="6" customFormat="1">
      <c r="A73" s="122" t="s">
        <v>20</v>
      </c>
      <c r="B73" s="121"/>
      <c r="C73" s="20"/>
      <c r="D73" s="17"/>
      <c r="G73" s="100"/>
    </row>
    <row r="74" spans="1:53" s="6" customFormat="1">
      <c r="A74" s="122" t="s">
        <v>21</v>
      </c>
      <c r="B74" s="123"/>
      <c r="C74" s="20"/>
      <c r="D74" s="17"/>
      <c r="G74" s="100"/>
    </row>
    <row r="75" spans="1:53" s="6" customFormat="1">
      <c r="A75" s="124"/>
      <c r="B75" s="125"/>
      <c r="C75" s="124"/>
      <c r="D75" s="17"/>
      <c r="G75" s="100"/>
    </row>
    <row r="76" spans="1:53" s="6" customFormat="1">
      <c r="A76" s="88" t="s">
        <v>22</v>
      </c>
      <c r="B76" s="10"/>
      <c r="C76" s="17"/>
      <c r="D76" s="17"/>
      <c r="G76" s="100"/>
    </row>
    <row r="77" spans="1:53" s="101" customFormat="1">
      <c r="G77" s="102"/>
    </row>
    <row r="78" spans="1:53" s="101" customFormat="1">
      <c r="G78" s="102"/>
    </row>
    <row r="79" spans="1:53" s="101" customFormat="1">
      <c r="B79" s="103" t="s">
        <v>97</v>
      </c>
      <c r="C79" s="104"/>
      <c r="D79" s="104"/>
      <c r="E79" s="104"/>
      <c r="F79" s="104"/>
      <c r="G79" s="103" t="s">
        <v>97</v>
      </c>
    </row>
    <row r="80" spans="1:53" s="101" customFormat="1" ht="30">
      <c r="B80" s="103" t="s">
        <v>98</v>
      </c>
      <c r="C80" s="104"/>
      <c r="D80" s="104"/>
      <c r="E80" s="104"/>
      <c r="F80" s="104"/>
      <c r="G80" s="103" t="s">
        <v>99</v>
      </c>
    </row>
    <row r="81" spans="2:7" s="101" customFormat="1" ht="30">
      <c r="B81" s="103" t="s">
        <v>100</v>
      </c>
      <c r="C81" s="104"/>
      <c r="D81" s="104"/>
      <c r="E81" s="104"/>
      <c r="F81" s="104"/>
      <c r="G81" s="103" t="s">
        <v>101</v>
      </c>
    </row>
    <row r="82" spans="2:7" s="101" customFormat="1" ht="30">
      <c r="B82" s="103" t="s">
        <v>102</v>
      </c>
      <c r="C82" s="104"/>
      <c r="D82" s="104"/>
      <c r="E82" s="104"/>
      <c r="F82" s="104"/>
      <c r="G82" s="103" t="s">
        <v>103</v>
      </c>
    </row>
    <row r="83" spans="2:7" s="101" customFormat="1" ht="30">
      <c r="B83" s="103" t="s">
        <v>104</v>
      </c>
      <c r="C83" s="104"/>
      <c r="D83" s="104"/>
      <c r="E83" s="104"/>
      <c r="F83" s="104"/>
      <c r="G83" s="103" t="s">
        <v>105</v>
      </c>
    </row>
    <row r="84" spans="2:7" s="101" customFormat="1" ht="45">
      <c r="B84" s="103" t="s">
        <v>106</v>
      </c>
      <c r="C84" s="104"/>
      <c r="D84" s="104"/>
      <c r="E84" s="104"/>
      <c r="F84" s="104"/>
      <c r="G84" s="103" t="s">
        <v>107</v>
      </c>
    </row>
    <row r="85" spans="2:7" s="101" customFormat="1" ht="30">
      <c r="B85" s="103" t="s">
        <v>108</v>
      </c>
      <c r="C85" s="104"/>
      <c r="D85" s="104"/>
      <c r="E85" s="104"/>
      <c r="F85" s="104"/>
      <c r="G85" s="103" t="s">
        <v>108</v>
      </c>
    </row>
    <row r="86" spans="2:7" s="101" customFormat="1" ht="45">
      <c r="B86" s="103" t="s">
        <v>109</v>
      </c>
      <c r="C86" s="104"/>
      <c r="D86" s="104"/>
      <c r="E86" s="104"/>
      <c r="F86" s="104"/>
      <c r="G86" s="105" t="s">
        <v>110</v>
      </c>
    </row>
    <row r="87" spans="2:7" s="101" customFormat="1">
      <c r="B87" s="104" t="s">
        <v>111</v>
      </c>
      <c r="C87" s="104"/>
      <c r="D87" s="104"/>
      <c r="E87" s="104"/>
      <c r="F87" s="104"/>
      <c r="G87" s="104" t="s">
        <v>111</v>
      </c>
    </row>
    <row r="88" spans="2:7" s="101" customFormat="1" ht="45">
      <c r="B88" s="106" t="s">
        <v>112</v>
      </c>
      <c r="C88" s="107"/>
      <c r="D88" s="107"/>
      <c r="E88" s="107"/>
      <c r="F88" s="107"/>
      <c r="G88" s="105" t="s">
        <v>113</v>
      </c>
    </row>
    <row r="89" spans="2:7" s="101" customFormat="1">
      <c r="B89" s="103" t="s">
        <v>114</v>
      </c>
      <c r="C89" s="104"/>
      <c r="D89" s="104"/>
      <c r="E89" s="104"/>
      <c r="F89" s="104"/>
      <c r="G89" s="103" t="s">
        <v>114</v>
      </c>
    </row>
    <row r="90" spans="2:7" s="101" customFormat="1" ht="210">
      <c r="B90" s="105" t="s">
        <v>115</v>
      </c>
      <c r="C90" s="107"/>
      <c r="D90" s="107"/>
      <c r="E90" s="107"/>
      <c r="F90" s="107"/>
      <c r="G90" s="105" t="s">
        <v>116</v>
      </c>
    </row>
    <row r="91" spans="2:7" s="101" customFormat="1" ht="30">
      <c r="B91" s="103" t="s">
        <v>117</v>
      </c>
      <c r="C91" s="104"/>
      <c r="D91" s="104"/>
      <c r="E91" s="104"/>
      <c r="F91" s="104"/>
      <c r="G91" s="103" t="s">
        <v>118</v>
      </c>
    </row>
    <row r="92" spans="2:7" s="101" customFormat="1" ht="45">
      <c r="B92" s="105" t="s">
        <v>119</v>
      </c>
      <c r="C92" s="104"/>
      <c r="D92" s="104"/>
      <c r="E92" s="104"/>
      <c r="F92" s="104"/>
      <c r="G92" s="105" t="s">
        <v>119</v>
      </c>
    </row>
    <row r="93" spans="2:7" s="101" customFormat="1" ht="30">
      <c r="B93" s="103" t="s">
        <v>120</v>
      </c>
      <c r="C93" s="104"/>
      <c r="D93" s="104"/>
      <c r="E93" s="104"/>
      <c r="F93" s="104"/>
      <c r="G93" s="103" t="s">
        <v>121</v>
      </c>
    </row>
    <row r="94" spans="2:7" s="101" customFormat="1" ht="165">
      <c r="B94" s="103" t="s">
        <v>122</v>
      </c>
      <c r="C94" s="104"/>
      <c r="D94" s="104"/>
      <c r="E94" s="104"/>
      <c r="F94" s="104"/>
      <c r="G94" s="103" t="s">
        <v>123</v>
      </c>
    </row>
    <row r="95" spans="2:7" s="101" customFormat="1" ht="30">
      <c r="B95" s="103" t="s">
        <v>124</v>
      </c>
      <c r="C95" s="104"/>
      <c r="D95" s="104"/>
      <c r="E95" s="104"/>
      <c r="F95" s="104"/>
      <c r="G95" s="103" t="s">
        <v>125</v>
      </c>
    </row>
    <row r="96" spans="2:7" s="101" customFormat="1" ht="30">
      <c r="B96" s="103" t="s">
        <v>126</v>
      </c>
      <c r="C96" s="104"/>
      <c r="D96" s="104"/>
      <c r="E96" s="104"/>
      <c r="F96" s="104"/>
      <c r="G96" s="103" t="s">
        <v>127</v>
      </c>
    </row>
    <row r="97" spans="2:7" s="101" customFormat="1" ht="30">
      <c r="B97" s="103" t="s">
        <v>128</v>
      </c>
      <c r="C97" s="104"/>
      <c r="D97" s="104"/>
      <c r="E97" s="104"/>
      <c r="F97" s="104"/>
      <c r="G97" s="103" t="s">
        <v>129</v>
      </c>
    </row>
    <row r="98" spans="2:7" s="101" customFormat="1" ht="90">
      <c r="B98" s="103" t="s">
        <v>130</v>
      </c>
      <c r="C98" s="104"/>
      <c r="D98" s="104"/>
      <c r="E98" s="104"/>
      <c r="F98" s="104"/>
      <c r="G98" s="105" t="s">
        <v>131</v>
      </c>
    </row>
    <row r="99" spans="2:7" s="101" customFormat="1">
      <c r="B99" s="103" t="s">
        <v>132</v>
      </c>
      <c r="C99" s="104"/>
      <c r="D99" s="104"/>
      <c r="E99" s="104"/>
      <c r="F99" s="104"/>
      <c r="G99" s="103" t="s">
        <v>132</v>
      </c>
    </row>
    <row r="100" spans="2:7" s="101" customFormat="1" ht="30">
      <c r="B100" s="103" t="s">
        <v>133</v>
      </c>
      <c r="C100" s="104"/>
      <c r="D100" s="104"/>
      <c r="E100" s="104"/>
      <c r="F100" s="104"/>
      <c r="G100" s="103" t="s">
        <v>134</v>
      </c>
    </row>
    <row r="101" spans="2:7" s="101" customFormat="1"/>
    <row r="102" spans="2:7" s="101" customFormat="1"/>
    <row r="103" spans="2:7" s="101" customFormat="1"/>
    <row r="104" spans="2:7" s="101" customFormat="1"/>
    <row r="105" spans="2:7" s="108" customFormat="1"/>
    <row r="106" spans="2:7" s="108" customFormat="1"/>
    <row r="107" spans="2:7" s="108" customFormat="1"/>
    <row r="108" spans="2:7" s="108" customFormat="1"/>
    <row r="109" spans="2:7" s="108" customFormat="1"/>
    <row r="110" spans="2:7" s="108" customFormat="1"/>
    <row r="111" spans="2:7" s="108" customFormat="1"/>
  </sheetData>
  <sheetProtection password="D479" sheet="1" objects="1" scenarios="1"/>
  <mergeCells count="3">
    <mergeCell ref="A7:C7"/>
    <mergeCell ref="A53:B53"/>
    <mergeCell ref="A63:B63"/>
  </mergeCells>
  <dataValidations count="3">
    <dataValidation type="list" allowBlank="1" showInputMessage="1" showErrorMessage="1" sqref="C17">
      <formula1>$J$3:$J$4</formula1>
    </dataValidation>
    <dataValidation type="list" allowBlank="1" showInputMessage="1" showErrorMessage="1" sqref="C16 C20:C23 C25:C29 C31:C34 C36:C42 C44:C46">
      <formula1>$I$3:$I$4</formula1>
    </dataValidation>
    <dataValidation type="list" allowBlank="1" showInputMessage="1" showErrorMessage="1" sqref="C15">
      <formula1>$H$3:$H$5</formula1>
    </dataValidation>
  </dataValidations>
  <pageMargins left="0.7" right="0.7" top="0.75" bottom="0.75" header="0.3" footer="0.3"/>
  <pageSetup paperSize="9" scale="75" fitToWidth="2"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sheetPr codeName="Sheet4"/>
  <dimension ref="A1:Z44"/>
  <sheetViews>
    <sheetView workbookViewId="0">
      <selection activeCell="B11" sqref="B11"/>
    </sheetView>
  </sheetViews>
  <sheetFormatPr defaultRowHeight="15.75"/>
  <cols>
    <col min="1" max="1" width="6.5703125" style="24" customWidth="1"/>
    <col min="2" max="2" width="177.28515625" style="25" customWidth="1"/>
    <col min="3" max="3" width="10.140625" bestFit="1" customWidth="1"/>
    <col min="257" max="257" width="6.5703125" customWidth="1"/>
    <col min="258" max="258" width="156.140625" customWidth="1"/>
    <col min="259" max="259" width="10.140625" bestFit="1" customWidth="1"/>
    <col min="513" max="513" width="6.5703125" customWidth="1"/>
    <col min="514" max="514" width="156.140625" customWidth="1"/>
    <col min="515" max="515" width="10.140625" bestFit="1" customWidth="1"/>
    <col min="769" max="769" width="6.5703125" customWidth="1"/>
    <col min="770" max="770" width="156.140625" customWidth="1"/>
    <col min="771" max="771" width="10.140625" bestFit="1" customWidth="1"/>
    <col min="1025" max="1025" width="6.5703125" customWidth="1"/>
    <col min="1026" max="1026" width="156.140625" customWidth="1"/>
    <col min="1027" max="1027" width="10.140625" bestFit="1" customWidth="1"/>
    <col min="1281" max="1281" width="6.5703125" customWidth="1"/>
    <col min="1282" max="1282" width="156.140625" customWidth="1"/>
    <col min="1283" max="1283" width="10.140625" bestFit="1" customWidth="1"/>
    <col min="1537" max="1537" width="6.5703125" customWidth="1"/>
    <col min="1538" max="1538" width="156.140625" customWidth="1"/>
    <col min="1539" max="1539" width="10.140625" bestFit="1" customWidth="1"/>
    <col min="1793" max="1793" width="6.5703125" customWidth="1"/>
    <col min="1794" max="1794" width="156.140625" customWidth="1"/>
    <col min="1795" max="1795" width="10.140625" bestFit="1" customWidth="1"/>
    <col min="2049" max="2049" width="6.5703125" customWidth="1"/>
    <col min="2050" max="2050" width="156.140625" customWidth="1"/>
    <col min="2051" max="2051" width="10.140625" bestFit="1" customWidth="1"/>
    <col min="2305" max="2305" width="6.5703125" customWidth="1"/>
    <col min="2306" max="2306" width="156.140625" customWidth="1"/>
    <col min="2307" max="2307" width="10.140625" bestFit="1" customWidth="1"/>
    <col min="2561" max="2561" width="6.5703125" customWidth="1"/>
    <col min="2562" max="2562" width="156.140625" customWidth="1"/>
    <col min="2563" max="2563" width="10.140625" bestFit="1" customWidth="1"/>
    <col min="2817" max="2817" width="6.5703125" customWidth="1"/>
    <col min="2818" max="2818" width="156.140625" customWidth="1"/>
    <col min="2819" max="2819" width="10.140625" bestFit="1" customWidth="1"/>
    <col min="3073" max="3073" width="6.5703125" customWidth="1"/>
    <col min="3074" max="3074" width="156.140625" customWidth="1"/>
    <col min="3075" max="3075" width="10.140625" bestFit="1" customWidth="1"/>
    <col min="3329" max="3329" width="6.5703125" customWidth="1"/>
    <col min="3330" max="3330" width="156.140625" customWidth="1"/>
    <col min="3331" max="3331" width="10.140625" bestFit="1" customWidth="1"/>
    <col min="3585" max="3585" width="6.5703125" customWidth="1"/>
    <col min="3586" max="3586" width="156.140625" customWidth="1"/>
    <col min="3587" max="3587" width="10.140625" bestFit="1" customWidth="1"/>
    <col min="3841" max="3841" width="6.5703125" customWidth="1"/>
    <col min="3842" max="3842" width="156.140625" customWidth="1"/>
    <col min="3843" max="3843" width="10.140625" bestFit="1" customWidth="1"/>
    <col min="4097" max="4097" width="6.5703125" customWidth="1"/>
    <col min="4098" max="4098" width="156.140625" customWidth="1"/>
    <col min="4099" max="4099" width="10.140625" bestFit="1" customWidth="1"/>
    <col min="4353" max="4353" width="6.5703125" customWidth="1"/>
    <col min="4354" max="4354" width="156.140625" customWidth="1"/>
    <col min="4355" max="4355" width="10.140625" bestFit="1" customWidth="1"/>
    <col min="4609" max="4609" width="6.5703125" customWidth="1"/>
    <col min="4610" max="4610" width="156.140625" customWidth="1"/>
    <col min="4611" max="4611" width="10.140625" bestFit="1" customWidth="1"/>
    <col min="4865" max="4865" width="6.5703125" customWidth="1"/>
    <col min="4866" max="4866" width="156.140625" customWidth="1"/>
    <col min="4867" max="4867" width="10.140625" bestFit="1" customWidth="1"/>
    <col min="5121" max="5121" width="6.5703125" customWidth="1"/>
    <col min="5122" max="5122" width="156.140625" customWidth="1"/>
    <col min="5123" max="5123" width="10.140625" bestFit="1" customWidth="1"/>
    <col min="5377" max="5377" width="6.5703125" customWidth="1"/>
    <col min="5378" max="5378" width="156.140625" customWidth="1"/>
    <col min="5379" max="5379" width="10.140625" bestFit="1" customWidth="1"/>
    <col min="5633" max="5633" width="6.5703125" customWidth="1"/>
    <col min="5634" max="5634" width="156.140625" customWidth="1"/>
    <col min="5635" max="5635" width="10.140625" bestFit="1" customWidth="1"/>
    <col min="5889" max="5889" width="6.5703125" customWidth="1"/>
    <col min="5890" max="5890" width="156.140625" customWidth="1"/>
    <col min="5891" max="5891" width="10.140625" bestFit="1" customWidth="1"/>
    <col min="6145" max="6145" width="6.5703125" customWidth="1"/>
    <col min="6146" max="6146" width="156.140625" customWidth="1"/>
    <col min="6147" max="6147" width="10.140625" bestFit="1" customWidth="1"/>
    <col min="6401" max="6401" width="6.5703125" customWidth="1"/>
    <col min="6402" max="6402" width="156.140625" customWidth="1"/>
    <col min="6403" max="6403" width="10.140625" bestFit="1" customWidth="1"/>
    <col min="6657" max="6657" width="6.5703125" customWidth="1"/>
    <col min="6658" max="6658" width="156.140625" customWidth="1"/>
    <col min="6659" max="6659" width="10.140625" bestFit="1" customWidth="1"/>
    <col min="6913" max="6913" width="6.5703125" customWidth="1"/>
    <col min="6914" max="6914" width="156.140625" customWidth="1"/>
    <col min="6915" max="6915" width="10.140625" bestFit="1" customWidth="1"/>
    <col min="7169" max="7169" width="6.5703125" customWidth="1"/>
    <col min="7170" max="7170" width="156.140625" customWidth="1"/>
    <col min="7171" max="7171" width="10.140625" bestFit="1" customWidth="1"/>
    <col min="7425" max="7425" width="6.5703125" customWidth="1"/>
    <col min="7426" max="7426" width="156.140625" customWidth="1"/>
    <col min="7427" max="7427" width="10.140625" bestFit="1" customWidth="1"/>
    <col min="7681" max="7681" width="6.5703125" customWidth="1"/>
    <col min="7682" max="7682" width="156.140625" customWidth="1"/>
    <col min="7683" max="7683" width="10.140625" bestFit="1" customWidth="1"/>
    <col min="7937" max="7937" width="6.5703125" customWidth="1"/>
    <col min="7938" max="7938" width="156.140625" customWidth="1"/>
    <col min="7939" max="7939" width="10.140625" bestFit="1" customWidth="1"/>
    <col min="8193" max="8193" width="6.5703125" customWidth="1"/>
    <col min="8194" max="8194" width="156.140625" customWidth="1"/>
    <col min="8195" max="8195" width="10.140625" bestFit="1" customWidth="1"/>
    <col min="8449" max="8449" width="6.5703125" customWidth="1"/>
    <col min="8450" max="8450" width="156.140625" customWidth="1"/>
    <col min="8451" max="8451" width="10.140625" bestFit="1" customWidth="1"/>
    <col min="8705" max="8705" width="6.5703125" customWidth="1"/>
    <col min="8706" max="8706" width="156.140625" customWidth="1"/>
    <col min="8707" max="8707" width="10.140625" bestFit="1" customWidth="1"/>
    <col min="8961" max="8961" width="6.5703125" customWidth="1"/>
    <col min="8962" max="8962" width="156.140625" customWidth="1"/>
    <col min="8963" max="8963" width="10.140625" bestFit="1" customWidth="1"/>
    <col min="9217" max="9217" width="6.5703125" customWidth="1"/>
    <col min="9218" max="9218" width="156.140625" customWidth="1"/>
    <col min="9219" max="9219" width="10.140625" bestFit="1" customWidth="1"/>
    <col min="9473" max="9473" width="6.5703125" customWidth="1"/>
    <col min="9474" max="9474" width="156.140625" customWidth="1"/>
    <col min="9475" max="9475" width="10.140625" bestFit="1" customWidth="1"/>
    <col min="9729" max="9729" width="6.5703125" customWidth="1"/>
    <col min="9730" max="9730" width="156.140625" customWidth="1"/>
    <col min="9731" max="9731" width="10.140625" bestFit="1" customWidth="1"/>
    <col min="9985" max="9985" width="6.5703125" customWidth="1"/>
    <col min="9986" max="9986" width="156.140625" customWidth="1"/>
    <col min="9987" max="9987" width="10.140625" bestFit="1" customWidth="1"/>
    <col min="10241" max="10241" width="6.5703125" customWidth="1"/>
    <col min="10242" max="10242" width="156.140625" customWidth="1"/>
    <col min="10243" max="10243" width="10.140625" bestFit="1" customWidth="1"/>
    <col min="10497" max="10497" width="6.5703125" customWidth="1"/>
    <col min="10498" max="10498" width="156.140625" customWidth="1"/>
    <col min="10499" max="10499" width="10.140625" bestFit="1" customWidth="1"/>
    <col min="10753" max="10753" width="6.5703125" customWidth="1"/>
    <col min="10754" max="10754" width="156.140625" customWidth="1"/>
    <col min="10755" max="10755" width="10.140625" bestFit="1" customWidth="1"/>
    <col min="11009" max="11009" width="6.5703125" customWidth="1"/>
    <col min="11010" max="11010" width="156.140625" customWidth="1"/>
    <col min="11011" max="11011" width="10.140625" bestFit="1" customWidth="1"/>
    <col min="11265" max="11265" width="6.5703125" customWidth="1"/>
    <col min="11266" max="11266" width="156.140625" customWidth="1"/>
    <col min="11267" max="11267" width="10.140625" bestFit="1" customWidth="1"/>
    <col min="11521" max="11521" width="6.5703125" customWidth="1"/>
    <col min="11522" max="11522" width="156.140625" customWidth="1"/>
    <col min="11523" max="11523" width="10.140625" bestFit="1" customWidth="1"/>
    <col min="11777" max="11777" width="6.5703125" customWidth="1"/>
    <col min="11778" max="11778" width="156.140625" customWidth="1"/>
    <col min="11779" max="11779" width="10.140625" bestFit="1" customWidth="1"/>
    <col min="12033" max="12033" width="6.5703125" customWidth="1"/>
    <col min="12034" max="12034" width="156.140625" customWidth="1"/>
    <col min="12035" max="12035" width="10.140625" bestFit="1" customWidth="1"/>
    <col min="12289" max="12289" width="6.5703125" customWidth="1"/>
    <col min="12290" max="12290" width="156.140625" customWidth="1"/>
    <col min="12291" max="12291" width="10.140625" bestFit="1" customWidth="1"/>
    <col min="12545" max="12545" width="6.5703125" customWidth="1"/>
    <col min="12546" max="12546" width="156.140625" customWidth="1"/>
    <col min="12547" max="12547" width="10.140625" bestFit="1" customWidth="1"/>
    <col min="12801" max="12801" width="6.5703125" customWidth="1"/>
    <col min="12802" max="12802" width="156.140625" customWidth="1"/>
    <col min="12803" max="12803" width="10.140625" bestFit="1" customWidth="1"/>
    <col min="13057" max="13057" width="6.5703125" customWidth="1"/>
    <col min="13058" max="13058" width="156.140625" customWidth="1"/>
    <col min="13059" max="13059" width="10.140625" bestFit="1" customWidth="1"/>
    <col min="13313" max="13313" width="6.5703125" customWidth="1"/>
    <col min="13314" max="13314" width="156.140625" customWidth="1"/>
    <col min="13315" max="13315" width="10.140625" bestFit="1" customWidth="1"/>
    <col min="13569" max="13569" width="6.5703125" customWidth="1"/>
    <col min="13570" max="13570" width="156.140625" customWidth="1"/>
    <col min="13571" max="13571" width="10.140625" bestFit="1" customWidth="1"/>
    <col min="13825" max="13825" width="6.5703125" customWidth="1"/>
    <col min="13826" max="13826" width="156.140625" customWidth="1"/>
    <col min="13827" max="13827" width="10.140625" bestFit="1" customWidth="1"/>
    <col min="14081" max="14081" width="6.5703125" customWidth="1"/>
    <col min="14082" max="14082" width="156.140625" customWidth="1"/>
    <col min="14083" max="14083" width="10.140625" bestFit="1" customWidth="1"/>
    <col min="14337" max="14337" width="6.5703125" customWidth="1"/>
    <col min="14338" max="14338" width="156.140625" customWidth="1"/>
    <col min="14339" max="14339" width="10.140625" bestFit="1" customWidth="1"/>
    <col min="14593" max="14593" width="6.5703125" customWidth="1"/>
    <col min="14594" max="14594" width="156.140625" customWidth="1"/>
    <col min="14595" max="14595" width="10.140625" bestFit="1" customWidth="1"/>
    <col min="14849" max="14849" width="6.5703125" customWidth="1"/>
    <col min="14850" max="14850" width="156.140625" customWidth="1"/>
    <col min="14851" max="14851" width="10.140625" bestFit="1" customWidth="1"/>
    <col min="15105" max="15105" width="6.5703125" customWidth="1"/>
    <col min="15106" max="15106" width="156.140625" customWidth="1"/>
    <col min="15107" max="15107" width="10.140625" bestFit="1" customWidth="1"/>
    <col min="15361" max="15361" width="6.5703125" customWidth="1"/>
    <col min="15362" max="15362" width="156.140625" customWidth="1"/>
    <col min="15363" max="15363" width="10.140625" bestFit="1" customWidth="1"/>
    <col min="15617" max="15617" width="6.5703125" customWidth="1"/>
    <col min="15618" max="15618" width="156.140625" customWidth="1"/>
    <col min="15619" max="15619" width="10.140625" bestFit="1" customWidth="1"/>
    <col min="15873" max="15873" width="6.5703125" customWidth="1"/>
    <col min="15874" max="15874" width="156.140625" customWidth="1"/>
    <col min="15875" max="15875" width="10.140625" bestFit="1" customWidth="1"/>
    <col min="16129" max="16129" width="6.5703125" customWidth="1"/>
    <col min="16130" max="16130" width="156.140625" customWidth="1"/>
    <col min="16131" max="16131" width="10.140625" bestFit="1" customWidth="1"/>
  </cols>
  <sheetData>
    <row r="1" spans="1:26">
      <c r="A1" s="21"/>
      <c r="B1" s="22"/>
      <c r="Z1" t="s">
        <v>23</v>
      </c>
    </row>
    <row r="2" spans="1:26" ht="26.25" customHeight="1">
      <c r="A2" s="21"/>
      <c r="B2" s="23" t="s">
        <v>24</v>
      </c>
    </row>
    <row r="3" spans="1:26">
      <c r="B3"/>
    </row>
    <row r="4" spans="1:26">
      <c r="H4" s="26"/>
    </row>
    <row r="5" spans="1:26" s="29" customFormat="1">
      <c r="A5" s="27">
        <v>1</v>
      </c>
      <c r="B5" s="28" t="s">
        <v>25</v>
      </c>
      <c r="H5" s="30"/>
    </row>
    <row r="6" spans="1:26" s="29" customFormat="1">
      <c r="A6" s="27"/>
      <c r="B6" s="28"/>
      <c r="H6" s="30"/>
    </row>
    <row r="7" spans="1:26" s="29" customFormat="1" ht="36" customHeight="1">
      <c r="A7" s="114">
        <v>2</v>
      </c>
      <c r="B7" s="28" t="s">
        <v>26</v>
      </c>
      <c r="H7" s="30"/>
    </row>
    <row r="8" spans="1:26" s="29" customFormat="1">
      <c r="A8" s="27"/>
      <c r="B8" s="31"/>
      <c r="H8" s="30"/>
    </row>
    <row r="9" spans="1:26" s="29" customFormat="1">
      <c r="A9" s="27">
        <v>3</v>
      </c>
      <c r="B9" s="28"/>
      <c r="C9" s="32"/>
    </row>
    <row r="10" spans="1:26" s="24" customFormat="1" ht="15">
      <c r="A10" s="33"/>
      <c r="B10" s="34" t="s">
        <v>27</v>
      </c>
      <c r="C10" s="35"/>
    </row>
    <row r="11" spans="1:26" s="24" customFormat="1" ht="15">
      <c r="A11" s="33"/>
      <c r="B11" s="36" t="s">
        <v>28</v>
      </c>
      <c r="C11" s="35"/>
    </row>
    <row r="12" spans="1:26" s="24" customFormat="1" ht="15">
      <c r="A12" s="33"/>
      <c r="B12" s="37"/>
      <c r="C12" s="35"/>
    </row>
    <row r="13" spans="1:26" s="24" customFormat="1">
      <c r="A13" s="38"/>
      <c r="B13" s="39" t="s">
        <v>29</v>
      </c>
      <c r="C13" s="35"/>
    </row>
    <row r="14" spans="1:26" s="24" customFormat="1" ht="30">
      <c r="A14" s="33"/>
      <c r="B14" s="40" t="s">
        <v>30</v>
      </c>
      <c r="C14" s="35"/>
    </row>
    <row r="15" spans="1:26" s="24" customFormat="1">
      <c r="A15" s="33"/>
      <c r="B15" s="41"/>
      <c r="C15" s="35"/>
    </row>
    <row r="16" spans="1:26" s="24" customFormat="1">
      <c r="A16" s="38"/>
      <c r="B16" s="39" t="s">
        <v>31</v>
      </c>
      <c r="C16" s="35"/>
    </row>
    <row r="17" spans="1:5" s="36" customFormat="1" ht="15">
      <c r="A17" s="36">
        <v>1</v>
      </c>
      <c r="B17" s="42" t="s">
        <v>32</v>
      </c>
      <c r="C17" s="43"/>
    </row>
    <row r="18" spans="1:5" s="24" customFormat="1" ht="30">
      <c r="A18" s="44"/>
      <c r="B18" s="45" t="s">
        <v>33</v>
      </c>
    </row>
    <row r="19" spans="1:5" s="46" customFormat="1" ht="15">
      <c r="A19" s="46">
        <v>2</v>
      </c>
      <c r="B19" s="47" t="s">
        <v>34</v>
      </c>
    </row>
    <row r="20" spans="1:5" s="24" customFormat="1">
      <c r="A20" s="44"/>
      <c r="B20" s="25"/>
    </row>
    <row r="21" spans="1:5" s="24" customFormat="1">
      <c r="A21" s="27">
        <v>4</v>
      </c>
      <c r="B21" s="28" t="s">
        <v>35</v>
      </c>
    </row>
    <row r="22" spans="1:5" s="24" customFormat="1">
      <c r="A22" s="48"/>
      <c r="B22" s="49" t="s">
        <v>36</v>
      </c>
    </row>
    <row r="23" spans="1:5" s="36" customFormat="1" ht="15">
      <c r="A23" s="50">
        <v>1</v>
      </c>
      <c r="B23" s="42" t="s">
        <v>37</v>
      </c>
    </row>
    <row r="24" spans="1:5" s="46" customFormat="1">
      <c r="A24" s="51">
        <v>2</v>
      </c>
      <c r="B24" s="52" t="s">
        <v>38</v>
      </c>
      <c r="D24"/>
    </row>
    <row r="25" spans="1:5" s="46" customFormat="1">
      <c r="A25" s="50">
        <v>3</v>
      </c>
      <c r="B25" s="52" t="s">
        <v>39</v>
      </c>
      <c r="E25" s="53"/>
    </row>
    <row r="26" spans="1:5" s="46" customFormat="1" ht="15">
      <c r="B26" s="54" t="s">
        <v>40</v>
      </c>
    </row>
    <row r="27" spans="1:5" s="46" customFormat="1" ht="15">
      <c r="A27" s="51">
        <v>4</v>
      </c>
      <c r="B27" s="52" t="s">
        <v>41</v>
      </c>
    </row>
    <row r="28" spans="1:5" s="24" customFormat="1">
      <c r="A28" s="55"/>
      <c r="B28" s="49" t="s">
        <v>42</v>
      </c>
    </row>
    <row r="29" spans="1:5" s="36" customFormat="1" ht="15">
      <c r="A29" s="50">
        <v>1</v>
      </c>
      <c r="B29" s="42" t="s">
        <v>37</v>
      </c>
    </row>
    <row r="30" spans="1:5" s="46" customFormat="1" ht="32.450000000000003" customHeight="1">
      <c r="A30" s="56">
        <v>2</v>
      </c>
      <c r="B30" s="57" t="s">
        <v>43</v>
      </c>
    </row>
    <row r="31" spans="1:5" s="36" customFormat="1" ht="15">
      <c r="A31" s="50">
        <v>3</v>
      </c>
      <c r="B31" s="42" t="s">
        <v>44</v>
      </c>
    </row>
    <row r="32" spans="1:5" s="46" customFormat="1" ht="15">
      <c r="A32" s="56">
        <v>4</v>
      </c>
      <c r="B32" s="52" t="s">
        <v>45</v>
      </c>
    </row>
    <row r="33" spans="1:9" s="24" customFormat="1" ht="15">
      <c r="B33" s="58"/>
    </row>
    <row r="34" spans="1:9" s="29" customFormat="1">
      <c r="A34" s="27">
        <v>5</v>
      </c>
      <c r="B34" s="28" t="s">
        <v>135</v>
      </c>
    </row>
    <row r="35" spans="1:9" s="46" customFormat="1" ht="15">
      <c r="A35" s="61">
        <v>1</v>
      </c>
      <c r="B35" s="47" t="s">
        <v>46</v>
      </c>
    </row>
    <row r="36" spans="1:9" s="46" customFormat="1" ht="30">
      <c r="A36" s="61">
        <v>2</v>
      </c>
      <c r="B36" s="47" t="s">
        <v>47</v>
      </c>
    </row>
    <row r="37" spans="1:9" s="46" customFormat="1" ht="15">
      <c r="A37" s="61">
        <v>3</v>
      </c>
      <c r="B37" s="47" t="s">
        <v>136</v>
      </c>
    </row>
    <row r="38" spans="1:9" s="29" customFormat="1" ht="15">
      <c r="A38" s="60"/>
      <c r="B38" s="31"/>
    </row>
    <row r="39" spans="1:9" s="29" customFormat="1">
      <c r="A39" s="27">
        <v>6</v>
      </c>
      <c r="B39" s="28" t="s">
        <v>48</v>
      </c>
    </row>
    <row r="40" spans="1:9" s="36" customFormat="1" ht="15">
      <c r="A40" s="36">
        <v>1</v>
      </c>
      <c r="B40" s="59" t="s">
        <v>49</v>
      </c>
    </row>
    <row r="41" spans="1:9" s="24" customFormat="1" ht="15">
      <c r="B41" s="25"/>
    </row>
    <row r="42" spans="1:9" s="29" customFormat="1" ht="15">
      <c r="B42" s="31"/>
    </row>
    <row r="43" spans="1:9" s="24" customFormat="1" ht="15">
      <c r="B43" s="25"/>
    </row>
    <row r="44" spans="1:9" s="63" customFormat="1">
      <c r="A44" s="38"/>
      <c r="B44" s="62"/>
      <c r="C44" s="29"/>
      <c r="D44" s="29"/>
      <c r="E44" s="29"/>
      <c r="F44" s="29"/>
      <c r="G44" s="29"/>
      <c r="H44" s="29"/>
      <c r="I44" s="29"/>
    </row>
  </sheetData>
  <sheetProtection password="D479" sheet="1" objects="1" scenarios="1" select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sFlt-1 PlGF RATIO</vt:lpstr>
      <vt:lpstr>HELP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Nhan Nguyen Viet</dc:creator>
  <cp:lastModifiedBy>Nhan Nguyen Viet</cp:lastModifiedBy>
  <cp:lastPrinted>2015-12-06T16:18:48Z</cp:lastPrinted>
  <dcterms:created xsi:type="dcterms:W3CDTF">2015-11-20T02:57:24Z</dcterms:created>
  <dcterms:modified xsi:type="dcterms:W3CDTF">2015-12-06T16:19:51Z</dcterms:modified>
</cp:coreProperties>
</file>